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Blad1" sheetId="1" r:id="rId1"/>
    <sheet name="Blad2" sheetId="2" r:id="rId2"/>
    <sheet name="Blad3" sheetId="3" r:id="rId3"/>
  </sheets>
  <definedNames>
    <definedName name="Aantalpersonen">Blad1!#REF!</definedName>
    <definedName name="AANTALSTUKS">Blad1!$AG$1:$AG$125</definedName>
    <definedName name="_xlnm.Print_Area" localSheetId="0">Blad1!$A$1:$L$59</definedName>
    <definedName name="Vleessoorten">Blad1!$N$1:$N$21</definedName>
  </definedNames>
  <calcPr calcId="125725"/>
</workbook>
</file>

<file path=xl/calcChain.xml><?xml version="1.0" encoding="utf-8"?>
<calcChain xmlns="http://schemas.openxmlformats.org/spreadsheetml/2006/main">
  <c r="O54" i="1"/>
  <c r="N54"/>
  <c r="N52"/>
  <c r="O52"/>
  <c r="AR4"/>
  <c r="AR5" s="1"/>
  <c r="AR6" s="1"/>
  <c r="AR7" s="1"/>
  <c r="AR8" s="1"/>
  <c r="AR9" s="1"/>
  <c r="AR10" s="1"/>
  <c r="AR11" s="1"/>
  <c r="AR12" s="1"/>
  <c r="AR13" s="1"/>
  <c r="AR14" s="1"/>
  <c r="AR15" s="1"/>
  <c r="AR16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R38" s="1"/>
  <c r="AR39" s="1"/>
  <c r="AR40" s="1"/>
  <c r="AR41" s="1"/>
  <c r="AR42" s="1"/>
  <c r="AR43" s="1"/>
  <c r="AR44" s="1"/>
  <c r="AR45" s="1"/>
  <c r="AR46" s="1"/>
  <c r="AR47" s="1"/>
  <c r="AR48" s="1"/>
  <c r="AR49" s="1"/>
  <c r="AR50" s="1"/>
  <c r="AR51" s="1"/>
  <c r="AR52" s="1"/>
  <c r="AR53" s="1"/>
  <c r="AR54" s="1"/>
  <c r="AR55" s="1"/>
  <c r="AR56" s="1"/>
  <c r="AR57" s="1"/>
  <c r="AR58" s="1"/>
  <c r="AR59" s="1"/>
  <c r="AR60" s="1"/>
  <c r="AR61" s="1"/>
  <c r="AR62" s="1"/>
  <c r="AR63" s="1"/>
  <c r="AR64" s="1"/>
  <c r="AR65" s="1"/>
  <c r="AR66" s="1"/>
  <c r="AR67" s="1"/>
  <c r="AR68" s="1"/>
  <c r="AR69" s="1"/>
  <c r="AR70" s="1"/>
  <c r="AR71" s="1"/>
  <c r="AR72" s="1"/>
  <c r="AR73" s="1"/>
  <c r="AR74" s="1"/>
  <c r="AR75" s="1"/>
  <c r="AR76" s="1"/>
  <c r="AR77" s="1"/>
  <c r="AR78" s="1"/>
  <c r="AR79" s="1"/>
  <c r="AR80" s="1"/>
  <c r="AR81" s="1"/>
  <c r="AR82" s="1"/>
  <c r="AR83" s="1"/>
  <c r="AR84" s="1"/>
  <c r="AR85" s="1"/>
  <c r="AR86" s="1"/>
  <c r="AR87" s="1"/>
  <c r="AR88" s="1"/>
  <c r="AR89" s="1"/>
  <c r="AR90" s="1"/>
  <c r="AR91" s="1"/>
  <c r="AR92" s="1"/>
  <c r="AR93" s="1"/>
  <c r="AR94" s="1"/>
  <c r="AR95" s="1"/>
  <c r="AR96" s="1"/>
  <c r="AR97" s="1"/>
  <c r="AR98" s="1"/>
  <c r="K54" l="1"/>
  <c r="AN19" l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N40" s="1"/>
  <c r="AN41" s="1"/>
  <c r="AN42" s="1"/>
  <c r="AN43" s="1"/>
  <c r="AN44" s="1"/>
  <c r="AN45" s="1"/>
  <c r="AN46" s="1"/>
  <c r="AN47" s="1"/>
  <c r="AN48" s="1"/>
  <c r="AN49" s="1"/>
  <c r="AN50" s="1"/>
  <c r="AN51" s="1"/>
  <c r="AN52" s="1"/>
  <c r="AN18"/>
  <c r="AL19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18"/>
  <c r="AK18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K39" s="1"/>
  <c r="AK40" s="1"/>
  <c r="AK41" s="1"/>
  <c r="AK42" s="1"/>
  <c r="AK43" s="1"/>
  <c r="AK44" s="1"/>
  <c r="AK45" s="1"/>
  <c r="AK46" s="1"/>
  <c r="AK47" s="1"/>
  <c r="AK48" s="1"/>
  <c r="AK49" s="1"/>
  <c r="AK50" s="1"/>
  <c r="AK51" s="1"/>
  <c r="AK52" s="1"/>
  <c r="AK53" s="1"/>
  <c r="AK54" s="1"/>
  <c r="AK55" s="1"/>
  <c r="AK56" s="1"/>
  <c r="AK57" s="1"/>
  <c r="AK58" s="1"/>
  <c r="AK59" s="1"/>
  <c r="AK60" s="1"/>
  <c r="AK61" s="1"/>
  <c r="AK62" s="1"/>
  <c r="AK63" s="1"/>
  <c r="AK64" s="1"/>
  <c r="AK65" s="1"/>
  <c r="AK66" s="1"/>
  <c r="AK67" s="1"/>
  <c r="AK68" s="1"/>
  <c r="AK69" s="1"/>
  <c r="AK70" s="1"/>
  <c r="AK71" s="1"/>
  <c r="AK72" s="1"/>
  <c r="AK73" s="1"/>
  <c r="AK74" s="1"/>
  <c r="AK75" s="1"/>
  <c r="AK76" s="1"/>
  <c r="AK77" s="1"/>
  <c r="AK78" s="1"/>
  <c r="AK79" s="1"/>
  <c r="AK80" s="1"/>
  <c r="AK81" s="1"/>
  <c r="AK82" s="1"/>
  <c r="AK83" s="1"/>
  <c r="AK84" s="1"/>
  <c r="AK85" s="1"/>
  <c r="AK86" s="1"/>
  <c r="AK87" s="1"/>
  <c r="AK88" s="1"/>
  <c r="AK89" s="1"/>
  <c r="AK90" s="1"/>
  <c r="AK91" s="1"/>
  <c r="AK92" s="1"/>
  <c r="AK93" s="1"/>
  <c r="AK94" s="1"/>
  <c r="AK95" s="1"/>
  <c r="AK96" s="1"/>
  <c r="AK97" s="1"/>
  <c r="AK98" s="1"/>
  <c r="AK99" s="1"/>
  <c r="AK100" s="1"/>
  <c r="AK101" s="1"/>
  <c r="AK102" s="1"/>
  <c r="AG18"/>
  <c r="AG19"/>
  <c r="AG20" s="1"/>
  <c r="AG21" s="1"/>
  <c r="AG22" s="1"/>
  <c r="AG23" s="1"/>
  <c r="AG24" s="1"/>
  <c r="AG25" s="1"/>
  <c r="AG26" s="1"/>
  <c r="AG27" s="1"/>
  <c r="AG28" s="1"/>
  <c r="AG29" s="1"/>
  <c r="AG30" s="1"/>
  <c r="AG31" s="1"/>
  <c r="AG32" s="1"/>
  <c r="AG33" s="1"/>
  <c r="AG34" s="1"/>
  <c r="AG35" s="1"/>
  <c r="AG36" s="1"/>
  <c r="AG37" s="1"/>
  <c r="AG38" s="1"/>
  <c r="AG39" s="1"/>
  <c r="AG40" s="1"/>
  <c r="AG41" s="1"/>
  <c r="AG42" s="1"/>
  <c r="AG43" s="1"/>
  <c r="AG44" s="1"/>
  <c r="AG45" s="1"/>
  <c r="AG46" s="1"/>
  <c r="AG47" s="1"/>
  <c r="AG48" s="1"/>
  <c r="AG49" s="1"/>
  <c r="AG50" s="1"/>
  <c r="AG51" s="1"/>
  <c r="AG52" s="1"/>
  <c r="AG53" s="1"/>
  <c r="AG54" s="1"/>
  <c r="AG55" s="1"/>
  <c r="AG56" s="1"/>
  <c r="AG57" s="1"/>
  <c r="AG58" s="1"/>
  <c r="AG59" s="1"/>
  <c r="AG60" s="1"/>
  <c r="AG61" s="1"/>
  <c r="AG62" s="1"/>
  <c r="AG63" s="1"/>
  <c r="AG64" s="1"/>
  <c r="AG65" s="1"/>
  <c r="AG66" s="1"/>
  <c r="AG67" s="1"/>
  <c r="AG68" s="1"/>
  <c r="AG69" s="1"/>
  <c r="AG70" s="1"/>
  <c r="AG71" s="1"/>
  <c r="AG72" s="1"/>
  <c r="AG73" s="1"/>
  <c r="AG74" s="1"/>
  <c r="AG75" s="1"/>
  <c r="AG76" s="1"/>
  <c r="AG77" s="1"/>
  <c r="AG78" s="1"/>
  <c r="AG79" s="1"/>
  <c r="AG80" s="1"/>
  <c r="AG81" s="1"/>
  <c r="AG82" s="1"/>
  <c r="AG83" s="1"/>
  <c r="AG84" s="1"/>
  <c r="AG85" s="1"/>
  <c r="AG86" s="1"/>
  <c r="AG87" s="1"/>
  <c r="AG88" s="1"/>
  <c r="AG89" s="1"/>
  <c r="AG90" s="1"/>
  <c r="AG91" s="1"/>
  <c r="AG92" s="1"/>
  <c r="AG93" s="1"/>
  <c r="AG94" s="1"/>
  <c r="AG95" s="1"/>
  <c r="AG96" s="1"/>
  <c r="AG97" s="1"/>
  <c r="AG98" s="1"/>
  <c r="AG99" s="1"/>
  <c r="AG100" s="1"/>
  <c r="AG101" s="1"/>
  <c r="AG102" s="1"/>
  <c r="AG103" s="1"/>
  <c r="AG104" s="1"/>
  <c r="AG105" s="1"/>
  <c r="AG106" s="1"/>
  <c r="AG107" s="1"/>
  <c r="AG108" s="1"/>
  <c r="AG109" s="1"/>
  <c r="AG110" s="1"/>
  <c r="AG111" s="1"/>
  <c r="AG112" s="1"/>
  <c r="AG113" s="1"/>
  <c r="AG114" s="1"/>
  <c r="AG115" s="1"/>
  <c r="AG116" s="1"/>
  <c r="AG117" s="1"/>
  <c r="AG118" s="1"/>
  <c r="AG119" s="1"/>
  <c r="K33"/>
  <c r="K32"/>
  <c r="K31"/>
  <c r="K30"/>
  <c r="K29"/>
  <c r="K27"/>
  <c r="K26"/>
  <c r="K25"/>
  <c r="K24"/>
  <c r="K41"/>
  <c r="K40"/>
  <c r="K39"/>
  <c r="K38"/>
  <c r="K37"/>
  <c r="K36"/>
  <c r="K35"/>
  <c r="K46"/>
  <c r="K45"/>
  <c r="K44"/>
  <c r="K43"/>
  <c r="K42"/>
  <c r="K47"/>
  <c r="K48"/>
  <c r="M24"/>
  <c r="M52"/>
  <c r="M48"/>
  <c r="R47"/>
  <c r="Q47"/>
  <c r="P47"/>
  <c r="O47"/>
  <c r="N47"/>
  <c r="M47"/>
  <c r="R46"/>
  <c r="Q46"/>
  <c r="P46"/>
  <c r="O46"/>
  <c r="N46"/>
  <c r="M46"/>
  <c r="R45"/>
  <c r="Q45"/>
  <c r="P45"/>
  <c r="O45"/>
  <c r="N45"/>
  <c r="M45"/>
  <c r="R44"/>
  <c r="Q44"/>
  <c r="P44"/>
  <c r="O44"/>
  <c r="N44"/>
  <c r="M44"/>
  <c r="R43"/>
  <c r="Q43"/>
  <c r="P43"/>
  <c r="O43"/>
  <c r="N43"/>
  <c r="M43"/>
  <c r="R42"/>
  <c r="Q42"/>
  <c r="P42"/>
  <c r="O42"/>
  <c r="N42"/>
  <c r="M42"/>
  <c r="V41"/>
  <c r="U41"/>
  <c r="T41"/>
  <c r="S41"/>
  <c r="R41"/>
  <c r="Q41"/>
  <c r="P41"/>
  <c r="O41"/>
  <c r="N41"/>
  <c r="M41"/>
  <c r="V40"/>
  <c r="U40"/>
  <c r="T40"/>
  <c r="S40"/>
  <c r="R40"/>
  <c r="Q40"/>
  <c r="P40"/>
  <c r="O40"/>
  <c r="N40"/>
  <c r="M40"/>
  <c r="V39"/>
  <c r="U39"/>
  <c r="T39"/>
  <c r="S39"/>
  <c r="R39"/>
  <c r="Q39"/>
  <c r="P39"/>
  <c r="O39"/>
  <c r="N39"/>
  <c r="M39"/>
  <c r="V38"/>
  <c r="U38"/>
  <c r="T38"/>
  <c r="S38"/>
  <c r="R38"/>
  <c r="Q38"/>
  <c r="P38"/>
  <c r="O38"/>
  <c r="N38"/>
  <c r="M38"/>
  <c r="V37"/>
  <c r="U37"/>
  <c r="T37"/>
  <c r="S37"/>
  <c r="R37"/>
  <c r="Q37"/>
  <c r="P37"/>
  <c r="O37"/>
  <c r="N37"/>
  <c r="M37"/>
  <c r="V36"/>
  <c r="U36"/>
  <c r="T36"/>
  <c r="S36"/>
  <c r="R36"/>
  <c r="Q36"/>
  <c r="P36"/>
  <c r="O36"/>
  <c r="N36"/>
  <c r="M36"/>
  <c r="V35"/>
  <c r="U35"/>
  <c r="T35"/>
  <c r="S35"/>
  <c r="R35"/>
  <c r="Q35"/>
  <c r="P35"/>
  <c r="O35"/>
  <c r="N35"/>
  <c r="M35"/>
  <c r="V34"/>
  <c r="U34"/>
  <c r="T34"/>
  <c r="S34"/>
  <c r="R34"/>
  <c r="Q34"/>
  <c r="O34"/>
  <c r="N34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K28" s="1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AD24"/>
  <c r="AC24"/>
  <c r="AB24"/>
  <c r="AA24"/>
  <c r="Z24"/>
  <c r="Y24"/>
  <c r="X24"/>
  <c r="W24"/>
  <c r="V24"/>
  <c r="U24"/>
  <c r="T24"/>
  <c r="S24"/>
  <c r="R24"/>
  <c r="Q24"/>
  <c r="P24"/>
  <c r="O24"/>
  <c r="N24"/>
  <c r="N50"/>
  <c r="N49"/>
  <c r="M50"/>
  <c r="K50" s="1"/>
  <c r="M49"/>
  <c r="K21"/>
  <c r="K52" l="1"/>
  <c r="K49"/>
  <c r="K22"/>
  <c r="K20"/>
  <c r="AI19" l="1"/>
  <c r="AI20" s="1"/>
  <c r="AI21" s="1"/>
  <c r="AI22" s="1"/>
  <c r="AI23" s="1"/>
  <c r="AI24" s="1"/>
  <c r="AI25" s="1"/>
  <c r="AI26" s="1"/>
  <c r="AI27" s="1"/>
  <c r="AI28" s="1"/>
  <c r="AI29" s="1"/>
  <c r="AI30" s="1"/>
  <c r="AI31" s="1"/>
  <c r="AI32" s="1"/>
  <c r="AI33" s="1"/>
  <c r="AI34" s="1"/>
  <c r="AI35" s="1"/>
  <c r="AI36" s="1"/>
  <c r="AI37" s="1"/>
  <c r="AI38" s="1"/>
  <c r="AI39" s="1"/>
  <c r="AI40" s="1"/>
  <c r="AI41" s="1"/>
  <c r="AI42" s="1"/>
  <c r="AI43" s="1"/>
  <c r="AI44" s="1"/>
  <c r="AI45" s="1"/>
  <c r="AI46" s="1"/>
  <c r="AI47" s="1"/>
  <c r="AI48" s="1"/>
  <c r="AI49" s="1"/>
  <c r="AI50" s="1"/>
  <c r="AI51" s="1"/>
  <c r="AI52" s="1"/>
  <c r="AI53" s="1"/>
  <c r="AI54" s="1"/>
  <c r="AI55" s="1"/>
  <c r="AI56" s="1"/>
  <c r="AI57" s="1"/>
  <c r="AI58" s="1"/>
  <c r="AI59" s="1"/>
  <c r="AI60" s="1"/>
  <c r="AI61" s="1"/>
  <c r="AI62" s="1"/>
  <c r="AI63" s="1"/>
  <c r="AI64" s="1"/>
  <c r="AI65" s="1"/>
  <c r="AI66" s="1"/>
  <c r="AI67" s="1"/>
  <c r="AI68" s="1"/>
  <c r="AI69" s="1"/>
  <c r="AI70" s="1"/>
  <c r="AI71" s="1"/>
  <c r="AI72" s="1"/>
  <c r="AI73" s="1"/>
  <c r="AI74" s="1"/>
  <c r="AI75" s="1"/>
  <c r="AI76" s="1"/>
  <c r="AI77" s="1"/>
  <c r="AI78" s="1"/>
  <c r="AI79" s="1"/>
  <c r="AI80" s="1"/>
  <c r="AI18"/>
  <c r="E19"/>
  <c r="E15"/>
  <c r="AS4"/>
  <c r="AS5" s="1"/>
  <c r="AS6" s="1"/>
  <c r="AS7" s="1"/>
  <c r="AS8" s="1"/>
  <c r="AS9" s="1"/>
  <c r="AS10" s="1"/>
  <c r="AS11" s="1"/>
  <c r="AS12" s="1"/>
  <c r="AS13" s="1"/>
  <c r="AS14" s="1"/>
  <c r="AS15" s="1"/>
  <c r="AS16" s="1"/>
  <c r="AS17" s="1"/>
  <c r="AS18" s="1"/>
  <c r="AS19" s="1"/>
  <c r="AS20" s="1"/>
  <c r="AS21" s="1"/>
  <c r="AS22" s="1"/>
  <c r="AS23" s="1"/>
  <c r="AS24" s="1"/>
  <c r="AS25" s="1"/>
  <c r="AS26" s="1"/>
  <c r="AS27" s="1"/>
  <c r="AS28" s="1"/>
  <c r="AS29" s="1"/>
  <c r="AS30" s="1"/>
  <c r="AS31" s="1"/>
  <c r="AS32" s="1"/>
  <c r="AS33" s="1"/>
  <c r="AS34" s="1"/>
  <c r="AS35" s="1"/>
  <c r="AS36" s="1"/>
  <c r="AS37" s="1"/>
  <c r="AS38" s="1"/>
  <c r="AS39" s="1"/>
  <c r="AS40" s="1"/>
  <c r="AS41" s="1"/>
  <c r="AS42" s="1"/>
  <c r="AS43" s="1"/>
  <c r="AS44" s="1"/>
  <c r="AS45" s="1"/>
  <c r="AS46" s="1"/>
  <c r="AS47" s="1"/>
  <c r="AS48" s="1"/>
  <c r="AS49" s="1"/>
  <c r="AS50" s="1"/>
  <c r="AS51" s="1"/>
  <c r="AS52" s="1"/>
  <c r="AS53" s="1"/>
  <c r="AS54" s="1"/>
  <c r="AS55" s="1"/>
  <c r="AS56" s="1"/>
  <c r="AS57" s="1"/>
  <c r="AS58" s="1"/>
  <c r="AS59" s="1"/>
  <c r="AS60" s="1"/>
  <c r="AS61" s="1"/>
  <c r="AS62" s="1"/>
  <c r="AS63" s="1"/>
  <c r="AS64" s="1"/>
  <c r="AS65" s="1"/>
  <c r="AS66" s="1"/>
  <c r="AS67" s="1"/>
  <c r="AS68" s="1"/>
  <c r="AS69" s="1"/>
  <c r="AS70" s="1"/>
  <c r="AS71" s="1"/>
  <c r="AS72" s="1"/>
  <c r="AS73" s="1"/>
  <c r="AS74" s="1"/>
  <c r="AS75" s="1"/>
  <c r="AS76" s="1"/>
  <c r="AS77" s="1"/>
  <c r="AS78" s="1"/>
  <c r="AS79" s="1"/>
  <c r="AS80" s="1"/>
  <c r="AS81" s="1"/>
  <c r="AS82" s="1"/>
  <c r="AS83" s="1"/>
  <c r="AS84" s="1"/>
  <c r="AS85" s="1"/>
  <c r="AS86" s="1"/>
  <c r="AS87" s="1"/>
  <c r="AS88" s="1"/>
  <c r="AS89" s="1"/>
  <c r="AS90" s="1"/>
  <c r="AS91" s="1"/>
  <c r="AS92" s="1"/>
  <c r="AS93" s="1"/>
  <c r="AS94" s="1"/>
  <c r="AS95" s="1"/>
  <c r="AS96" s="1"/>
  <c r="AS97" s="1"/>
  <c r="AS98" s="1"/>
  <c r="AS99" s="1"/>
  <c r="AS100" s="1"/>
  <c r="AS101" s="1"/>
  <c r="AS102" s="1"/>
  <c r="AS103" s="1"/>
  <c r="AS104" s="1"/>
  <c r="AS105" s="1"/>
  <c r="AS106" s="1"/>
  <c r="AS107" s="1"/>
  <c r="AS108" s="1"/>
  <c r="AS109" s="1"/>
  <c r="AS110" s="1"/>
  <c r="AS111" s="1"/>
  <c r="AS112" s="1"/>
  <c r="AS113" s="1"/>
  <c r="AS114" s="1"/>
  <c r="AS115" s="1"/>
  <c r="AS116" s="1"/>
  <c r="AS117" s="1"/>
  <c r="AS118" s="1"/>
  <c r="AS119" s="1"/>
  <c r="AS120" s="1"/>
  <c r="AS121" s="1"/>
  <c r="AS122" s="1"/>
  <c r="AS123" s="1"/>
  <c r="AS124" s="1"/>
  <c r="AS125" s="1"/>
  <c r="AS126" s="1"/>
  <c r="AS127" s="1"/>
  <c r="AS128" s="1"/>
  <c r="AS129" s="1"/>
  <c r="AS130" s="1"/>
  <c r="AS131" s="1"/>
  <c r="AS132" s="1"/>
  <c r="AS133" s="1"/>
  <c r="AS134" s="1"/>
  <c r="AS135" s="1"/>
  <c r="AS136" s="1"/>
  <c r="AS137" s="1"/>
  <c r="AS138" s="1"/>
  <c r="AS139" s="1"/>
  <c r="AS140" s="1"/>
  <c r="AS141" s="1"/>
  <c r="AS142" s="1"/>
  <c r="AS143" s="1"/>
  <c r="AS144" s="1"/>
  <c r="AS145" s="1"/>
  <c r="AS146" s="1"/>
  <c r="AS147" s="1"/>
  <c r="AS148" s="1"/>
  <c r="AS149" s="1"/>
  <c r="AS150" s="1"/>
  <c r="AS151" s="1"/>
  <c r="AS152" s="1"/>
  <c r="AS153" s="1"/>
  <c r="AS154" s="1"/>
  <c r="AS155" s="1"/>
  <c r="AS156" s="1"/>
  <c r="AS157" s="1"/>
  <c r="AS158" s="1"/>
  <c r="AS159" s="1"/>
  <c r="AS160" s="1"/>
  <c r="AS161" s="1"/>
  <c r="AS162" s="1"/>
  <c r="AS163" s="1"/>
  <c r="AS164" s="1"/>
  <c r="AS165" s="1"/>
  <c r="AS166" s="1"/>
  <c r="AS167" s="1"/>
  <c r="AS168" s="1"/>
  <c r="AS169" s="1"/>
  <c r="AS170" s="1"/>
  <c r="AS171" s="1"/>
  <c r="AS172" s="1"/>
  <c r="AS173" s="1"/>
  <c r="AS174" s="1"/>
  <c r="AS175" s="1"/>
  <c r="AS176" s="1"/>
  <c r="AS177" s="1"/>
  <c r="AS178" s="1"/>
  <c r="AS179" s="1"/>
  <c r="AS180" s="1"/>
  <c r="AS181" s="1"/>
  <c r="AS182" s="1"/>
  <c r="AS183" s="1"/>
  <c r="AS184" s="1"/>
  <c r="AS185" s="1"/>
  <c r="AS186" s="1"/>
  <c r="AS187" s="1"/>
  <c r="AS188" s="1"/>
  <c r="AS189" s="1"/>
  <c r="AS190" s="1"/>
  <c r="AS191" s="1"/>
  <c r="AS192" s="1"/>
  <c r="AS193" s="1"/>
  <c r="AS194" s="1"/>
  <c r="AS195" s="1"/>
  <c r="AS196" s="1"/>
  <c r="AS197" s="1"/>
  <c r="AS198" s="1"/>
  <c r="AS199" s="1"/>
  <c r="AS200" s="1"/>
  <c r="AS201" s="1"/>
  <c r="AS202" s="1"/>
  <c r="AS203" s="1"/>
  <c r="AS204" s="1"/>
  <c r="AS205" s="1"/>
  <c r="AS206" s="1"/>
  <c r="AS207" s="1"/>
  <c r="AS208" s="1"/>
  <c r="AS209" s="1"/>
  <c r="AS210" s="1"/>
  <c r="AS211" s="1"/>
  <c r="AS212" s="1"/>
  <c r="AS213" s="1"/>
  <c r="AS214" s="1"/>
  <c r="AS215" s="1"/>
  <c r="AS216" s="1"/>
  <c r="AS217" s="1"/>
  <c r="AS218" s="1"/>
  <c r="AS219" s="1"/>
  <c r="AS220" s="1"/>
  <c r="AS221" s="1"/>
  <c r="AS222" s="1"/>
  <c r="AS223" s="1"/>
  <c r="AS224" s="1"/>
  <c r="AS225" s="1"/>
  <c r="AS226" s="1"/>
  <c r="AS227" s="1"/>
  <c r="AS228" s="1"/>
  <c r="AS229" s="1"/>
  <c r="AS230" s="1"/>
  <c r="AS231" s="1"/>
  <c r="AS232" s="1"/>
  <c r="AS233" s="1"/>
  <c r="AS234" s="1"/>
  <c r="AS235" s="1"/>
  <c r="AS236" s="1"/>
  <c r="AS237" s="1"/>
  <c r="AS238" s="1"/>
  <c r="AS239" s="1"/>
  <c r="AS240" s="1"/>
  <c r="AS241" s="1"/>
  <c r="AS242" s="1"/>
  <c r="AS243" s="1"/>
  <c r="AS244" s="1"/>
  <c r="AS245" s="1"/>
  <c r="AS246" s="1"/>
  <c r="AS247" s="1"/>
  <c r="AS248" s="1"/>
  <c r="AS249" s="1"/>
  <c r="AS250" s="1"/>
  <c r="AS251" s="1"/>
  <c r="AS252" s="1"/>
  <c r="AS253" s="1"/>
  <c r="AS254" s="1"/>
  <c r="AS255" s="1"/>
  <c r="AS256" s="1"/>
  <c r="AS257" s="1"/>
  <c r="AS258" s="1"/>
  <c r="AS259" s="1"/>
  <c r="AS260" s="1"/>
  <c r="AS261" s="1"/>
  <c r="AS262" s="1"/>
  <c r="AS263" s="1"/>
  <c r="AS264" s="1"/>
  <c r="AS265" s="1"/>
  <c r="AS266" s="1"/>
  <c r="AS267" s="1"/>
  <c r="AS268" s="1"/>
  <c r="AS269" s="1"/>
  <c r="AS270" s="1"/>
  <c r="AS271" s="1"/>
  <c r="AS272" s="1"/>
  <c r="AS273" s="1"/>
  <c r="AS274" s="1"/>
  <c r="AS275" s="1"/>
  <c r="AS276" s="1"/>
  <c r="AS277" s="1"/>
  <c r="AS278" s="1"/>
  <c r="AS279" s="1"/>
  <c r="AS280" s="1"/>
  <c r="AS281" s="1"/>
  <c r="AS282" s="1"/>
  <c r="AS283" s="1"/>
  <c r="AS284" s="1"/>
  <c r="AS285" s="1"/>
  <c r="AS286" s="1"/>
  <c r="AS287" s="1"/>
  <c r="AS288" s="1"/>
  <c r="AS289" s="1"/>
  <c r="AS290" s="1"/>
  <c r="AS291" s="1"/>
  <c r="AS292" s="1"/>
  <c r="AS293" s="1"/>
  <c r="AS294" s="1"/>
  <c r="AS295" s="1"/>
  <c r="AS296" s="1"/>
  <c r="AS297" s="1"/>
  <c r="AS298" s="1"/>
  <c r="AS299" s="1"/>
  <c r="AS300" s="1"/>
  <c r="AS301" s="1"/>
  <c r="AS302" s="1"/>
  <c r="AS303" s="1"/>
  <c r="AS304" s="1"/>
  <c r="AS305" s="1"/>
  <c r="AS306" s="1"/>
  <c r="AS307" s="1"/>
  <c r="AS308" s="1"/>
  <c r="AS309" s="1"/>
  <c r="AS310" s="1"/>
  <c r="AS311" s="1"/>
  <c r="AS312" s="1"/>
  <c r="AS313" s="1"/>
  <c r="AS314" s="1"/>
  <c r="AS315" s="1"/>
  <c r="AS316" s="1"/>
  <c r="AS317" s="1"/>
  <c r="AS318" s="1"/>
  <c r="AS319" s="1"/>
  <c r="AS320" s="1"/>
  <c r="AS321" s="1"/>
  <c r="AS322" s="1"/>
  <c r="AS323" s="1"/>
  <c r="AS324" s="1"/>
  <c r="AS325" s="1"/>
  <c r="AS326" s="1"/>
  <c r="AS327" s="1"/>
  <c r="AS328" s="1"/>
  <c r="AS329" s="1"/>
  <c r="AS330" s="1"/>
  <c r="AS331" s="1"/>
  <c r="AS332" s="1"/>
  <c r="AS333" s="1"/>
  <c r="AS334" s="1"/>
  <c r="AS335" s="1"/>
  <c r="AS336" s="1"/>
  <c r="AS337" s="1"/>
  <c r="AS338" s="1"/>
  <c r="AS339" s="1"/>
  <c r="AS340" s="1"/>
  <c r="AS341" s="1"/>
  <c r="AS342" s="1"/>
  <c r="AS343" s="1"/>
  <c r="AS344" s="1"/>
  <c r="AS345" s="1"/>
  <c r="AS346" s="1"/>
  <c r="AS347" s="1"/>
  <c r="AS348" s="1"/>
  <c r="AS349" s="1"/>
  <c r="AS350" s="1"/>
  <c r="AS351" s="1"/>
  <c r="AS352" s="1"/>
  <c r="AS353" s="1"/>
  <c r="AS354" s="1"/>
  <c r="AS355" s="1"/>
  <c r="AS356" s="1"/>
  <c r="AS357" s="1"/>
  <c r="P34"/>
  <c r="M34"/>
  <c r="K34" l="1"/>
  <c r="K56" s="1"/>
  <c r="K59" s="1"/>
  <c r="M20"/>
  <c r="AN4"/>
  <c r="AN5" s="1"/>
  <c r="AN6" s="1"/>
  <c r="AN7" s="1"/>
  <c r="AN8" s="1"/>
  <c r="AN9" s="1"/>
  <c r="AN10" s="1"/>
  <c r="AN11" s="1"/>
  <c r="AN12" s="1"/>
  <c r="AN13" s="1"/>
  <c r="AN14" s="1"/>
  <c r="AN15" s="1"/>
  <c r="AN16" s="1"/>
  <c r="AN17" s="1"/>
  <c r="AL5"/>
  <c r="AL6" s="1"/>
  <c r="AL7" s="1"/>
  <c r="AL8" s="1"/>
  <c r="AL9" s="1"/>
  <c r="AL10" s="1"/>
  <c r="AL11" s="1"/>
  <c r="AL12" s="1"/>
  <c r="AL13" s="1"/>
  <c r="AL14" s="1"/>
  <c r="AL15" s="1"/>
  <c r="AL16" s="1"/>
  <c r="AL17" s="1"/>
  <c r="AL4"/>
  <c r="AK4" l="1"/>
  <c r="AK5" s="1"/>
  <c r="AK6" s="1"/>
  <c r="AK7" s="1"/>
  <c r="AK8" s="1"/>
  <c r="AK9" s="1"/>
  <c r="AK10" s="1"/>
  <c r="AK11" s="1"/>
  <c r="AK12" s="1"/>
  <c r="AK13" s="1"/>
  <c r="AK14" s="1"/>
  <c r="AK15" s="1"/>
  <c r="AK16" s="1"/>
  <c r="AK17" s="1"/>
  <c r="AG4"/>
  <c r="AG5" s="1"/>
  <c r="AG6" s="1"/>
  <c r="AG7" s="1"/>
  <c r="AG8" s="1"/>
  <c r="AG9" s="1"/>
  <c r="AG10" s="1"/>
  <c r="AG11" s="1"/>
  <c r="AG12" s="1"/>
  <c r="AG13" s="1"/>
  <c r="AG14" s="1"/>
  <c r="AG15" s="1"/>
  <c r="AG16" s="1"/>
  <c r="AG17" s="1"/>
  <c r="AI4"/>
  <c r="AI5" s="1"/>
  <c r="AI6" s="1"/>
  <c r="AI7" s="1"/>
  <c r="AI8" s="1"/>
  <c r="AI9" s="1"/>
  <c r="AI10" s="1"/>
  <c r="AI11" s="1"/>
  <c r="AI12" s="1"/>
  <c r="AI13" s="1"/>
  <c r="AI14" s="1"/>
  <c r="AI15" s="1"/>
  <c r="AI16" s="1"/>
  <c r="AI17" s="1"/>
  <c r="J19" l="1"/>
  <c r="I19"/>
  <c r="J15"/>
  <c r="I15"/>
  <c r="K58" l="1"/>
</calcChain>
</file>

<file path=xl/sharedStrings.xml><?xml version="1.0" encoding="utf-8"?>
<sst xmlns="http://schemas.openxmlformats.org/spreadsheetml/2006/main" count="188" uniqueCount="119">
  <si>
    <t>Naam</t>
  </si>
  <si>
    <t>Afhaaltijden</t>
  </si>
  <si>
    <t>Woonadres</t>
  </si>
  <si>
    <t>Vaste bezorgtijden</t>
  </si>
  <si>
    <t>Bezorgadres</t>
  </si>
  <si>
    <r>
      <rPr>
        <b/>
        <i/>
        <sz val="10"/>
        <color theme="1"/>
        <rFont val="Arial"/>
        <family val="2"/>
      </rPr>
      <t>Zo.</t>
    </r>
    <r>
      <rPr>
        <i/>
        <sz val="10"/>
        <color theme="1"/>
        <rFont val="Arial"/>
        <family val="2"/>
      </rPr>
      <t xml:space="preserve"> en </t>
    </r>
    <r>
      <rPr>
        <b/>
        <i/>
        <sz val="10"/>
        <color theme="1"/>
        <rFont val="Arial"/>
        <family val="2"/>
      </rPr>
      <t>Ma.</t>
    </r>
    <r>
      <rPr>
        <i/>
        <sz val="10"/>
        <color theme="1"/>
        <rFont val="Arial"/>
        <family val="2"/>
      </rPr>
      <t xml:space="preserve"> gesloten</t>
    </r>
  </si>
  <si>
    <t>Telefoon</t>
  </si>
  <si>
    <t>E-mail</t>
  </si>
  <si>
    <r>
      <rPr>
        <b/>
        <i/>
        <sz val="10"/>
        <color theme="1"/>
        <rFont val="Arial"/>
        <family val="2"/>
      </rPr>
      <t>Za.</t>
    </r>
    <r>
      <rPr>
        <i/>
        <sz val="10"/>
        <color theme="1"/>
        <rFont val="Arial"/>
        <family val="2"/>
      </rPr>
      <t xml:space="preserve"> van 8:30 tot 14:00 uur</t>
    </r>
  </si>
  <si>
    <t>PC Woonadres</t>
  </si>
  <si>
    <t>Winkelopeningsuren</t>
  </si>
  <si>
    <t>IN DE GELE VAKKEN</t>
  </si>
  <si>
    <t>BEZORGKOSTEN</t>
  </si>
  <si>
    <t xml:space="preserve">Bezorgkosten incl. 21% BTW </t>
  </si>
  <si>
    <t xml:space="preserve">TOTAAL incl. BTW </t>
  </si>
  <si>
    <t xml:space="preserve">TOTAAL  incl. 9% BTW  </t>
  </si>
  <si>
    <t>mail het dan als bijlage naar info@voltafood.nl</t>
  </si>
  <si>
    <t>VUL DE BESTELGEGEVENS VOLLEDIG IN</t>
  </si>
  <si>
    <r>
      <rPr>
        <b/>
        <u/>
        <sz val="22"/>
        <color theme="0"/>
        <rFont val="Arial"/>
        <family val="2"/>
      </rPr>
      <t>Sla het ingevulde bestand op</t>
    </r>
    <r>
      <rPr>
        <b/>
        <sz val="22"/>
        <color theme="0"/>
        <rFont val="Arial"/>
        <family val="2"/>
      </rPr>
      <t xml:space="preserve"> en</t>
    </r>
  </si>
  <si>
    <r>
      <t xml:space="preserve">Zo. </t>
    </r>
    <r>
      <rPr>
        <i/>
        <u/>
        <sz val="10"/>
        <color theme="1"/>
        <rFont val="Arial"/>
        <family val="2"/>
      </rPr>
      <t>om</t>
    </r>
    <r>
      <rPr>
        <i/>
        <sz val="10"/>
        <color theme="1"/>
        <rFont val="Arial"/>
        <family val="2"/>
      </rPr>
      <t xml:space="preserve"> 11:00 uur</t>
    </r>
  </si>
  <si>
    <t>VLEES</t>
  </si>
  <si>
    <t>Brochette Souvlaki</t>
  </si>
  <si>
    <t>Western Steak (halslap)</t>
  </si>
  <si>
    <t>Beierse BBQ worst</t>
  </si>
  <si>
    <t>Kip-Shaslick Greek Passion</t>
  </si>
  <si>
    <t>Speklap Carribean</t>
  </si>
  <si>
    <t>Biefspies WESTERN</t>
  </si>
  <si>
    <t>Kipsteak Greek Passion</t>
  </si>
  <si>
    <t>Varkens Riblap Provencaal</t>
  </si>
  <si>
    <t>Brochette Varkenssaté</t>
  </si>
  <si>
    <t>Drumstick voorgegaard</t>
  </si>
  <si>
    <t>Kiphaasbrochette Gyros</t>
  </si>
  <si>
    <t>Brochette Kipsaté</t>
  </si>
  <si>
    <t>Eiersalade</t>
  </si>
  <si>
    <t>Komkommersalade</t>
  </si>
  <si>
    <t>Wortelsalade</t>
  </si>
  <si>
    <t>Hollandse koude schotel</t>
  </si>
  <si>
    <t>Cocktailsaus</t>
  </si>
  <si>
    <t>Knoflooksaus</t>
  </si>
  <si>
    <t>Shaslick Varkenshaas TEXAS</t>
  </si>
  <si>
    <t>Brochette Varkenshaas TEXAS</t>
  </si>
  <si>
    <t>Kipbrochette Hawaï</t>
  </si>
  <si>
    <t>Tzatziki saus</t>
  </si>
  <si>
    <t>Andalouse saus</t>
  </si>
  <si>
    <t>Samoerai saus</t>
  </si>
  <si>
    <t>BBQ saus</t>
  </si>
  <si>
    <t>Brochette Gambas Aioli 5 st.</t>
  </si>
  <si>
    <t>Betaalwijze</t>
  </si>
  <si>
    <t>Afhaaldag</t>
  </si>
  <si>
    <t>Bezorgdag</t>
  </si>
  <si>
    <t>Dinsdag</t>
  </si>
  <si>
    <t>Woensdag</t>
  </si>
  <si>
    <t>Donderdag</t>
  </si>
  <si>
    <t>Vrijdag</t>
  </si>
  <si>
    <t>Zaterdag</t>
  </si>
  <si>
    <t>Zondag</t>
  </si>
  <si>
    <t>Klik &amp; Kies Afhaaldag ---&gt;</t>
  </si>
  <si>
    <t>Klik &amp; Kies Bezorgdag ---&gt;</t>
  </si>
  <si>
    <t>Klik &amp; Kies betaalwijze ---&gt;</t>
  </si>
  <si>
    <t>Kinderburger</t>
  </si>
  <si>
    <r>
      <rPr>
        <b/>
        <i/>
        <sz val="10"/>
        <color theme="1"/>
        <rFont val="Arial"/>
        <family val="2"/>
      </rPr>
      <t xml:space="preserve">Za. </t>
    </r>
    <r>
      <rPr>
        <i/>
        <sz val="10"/>
        <color theme="1"/>
        <rFont val="Arial"/>
        <family val="2"/>
      </rPr>
      <t>tussen 13:00-14:00</t>
    </r>
  </si>
  <si>
    <t>OPMERKING</t>
  </si>
  <si>
    <t>VOLTA salade met tonijn</t>
  </si>
  <si>
    <t>Pastasalade Kip pikant</t>
  </si>
  <si>
    <t>Stokbrood WIT ½ - 27 cm.</t>
  </si>
  <si>
    <t>SALADES</t>
  </si>
  <si>
    <t>KRUIDENBOTER</t>
  </si>
  <si>
    <t>STOKBROOD</t>
  </si>
  <si>
    <t>Klik &amp; Kies Vleessoort ---&gt;</t>
  </si>
  <si>
    <t>Klik &amp; Kies aantal ½ stokbroodjes ---&gt;</t>
  </si>
  <si>
    <t>Klik &amp; Kies gewicht in grammen ---&gt;</t>
  </si>
  <si>
    <t>Klik &amp; Kies aantal stuks vlees ---&gt;</t>
  </si>
  <si>
    <t>Klik &amp; Kies Saladesoort ---&gt;</t>
  </si>
  <si>
    <t>Klik &amp; Kies sauzen ---&gt;</t>
  </si>
  <si>
    <t>Klik &amp; Kies soort stokbrood ---&gt;</t>
  </si>
  <si>
    <t>SAUZEN</t>
  </si>
  <si>
    <t>BESTELLING BBQ EIGEN SAMENSTELLING</t>
  </si>
  <si>
    <t>BORDEN &amp; BESTEK</t>
  </si>
  <si>
    <t>BBQ HUUR</t>
  </si>
  <si>
    <t>Kies aantal ---&gt;</t>
  </si>
  <si>
    <t>Hamburger XXL</t>
  </si>
  <si>
    <r>
      <rPr>
        <b/>
        <i/>
        <sz val="10"/>
        <color theme="1"/>
        <rFont val="Arial"/>
        <family val="2"/>
      </rPr>
      <t xml:space="preserve">Za. </t>
    </r>
    <r>
      <rPr>
        <i/>
        <sz val="10"/>
        <color theme="1"/>
        <rFont val="Arial"/>
        <family val="2"/>
      </rPr>
      <t>van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15:00 en 17:00 uur, </t>
    </r>
    <r>
      <rPr>
        <b/>
        <i/>
        <u/>
        <sz val="10"/>
        <color theme="1"/>
        <rFont val="Arial"/>
        <family val="2"/>
      </rPr>
      <t>route + tijd door ons te bepalen</t>
    </r>
  </si>
  <si>
    <r>
      <rPr>
        <b/>
        <i/>
        <sz val="10"/>
        <color theme="1"/>
        <rFont val="Arial"/>
        <family val="2"/>
      </rPr>
      <t xml:space="preserve">Zo. </t>
    </r>
    <r>
      <rPr>
        <i/>
        <sz val="10"/>
        <color theme="1"/>
        <rFont val="Arial"/>
        <family val="2"/>
      </rPr>
      <t>van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11:30 en 12:30 uur, </t>
    </r>
    <r>
      <rPr>
        <b/>
        <i/>
        <u/>
        <sz val="10"/>
        <color theme="1"/>
        <rFont val="Arial"/>
        <family val="2"/>
      </rPr>
      <t>route + tijd door ons te bepalen</t>
    </r>
  </si>
  <si>
    <t>Aantal Km's Voltastr.-Bezorgadres ---&gt;</t>
  </si>
  <si>
    <t>Vaste bezorgtijd -----&gt;</t>
  </si>
  <si>
    <t>Afhaaltijd -----&gt;</t>
  </si>
  <si>
    <r>
      <rPr>
        <b/>
        <i/>
        <sz val="10"/>
        <color theme="1"/>
        <rFont val="Arial"/>
        <family val="2"/>
      </rPr>
      <t>Di. t/m Vr</t>
    </r>
    <r>
      <rPr>
        <i/>
        <sz val="10"/>
        <color theme="1"/>
        <rFont val="Arial"/>
        <family val="2"/>
      </rPr>
      <t>. tussen 14:30 en 16:30</t>
    </r>
  </si>
  <si>
    <r>
      <rPr>
        <b/>
        <i/>
        <sz val="10"/>
        <color theme="1"/>
        <rFont val="Arial"/>
        <family val="2"/>
      </rPr>
      <t>Di. t/m Vr</t>
    </r>
    <r>
      <rPr>
        <i/>
        <sz val="10"/>
        <color theme="1"/>
        <rFont val="Arial"/>
        <family val="2"/>
      </rPr>
      <t xml:space="preserve">. van 15:00 en 17:00, </t>
    </r>
    <r>
      <rPr>
        <b/>
        <i/>
        <u/>
        <sz val="10"/>
        <color theme="1"/>
        <rFont val="Arial"/>
        <family val="2"/>
      </rPr>
      <t>route + tijd door ons te bepalen</t>
    </r>
  </si>
  <si>
    <r>
      <rPr>
        <b/>
        <i/>
        <sz val="10"/>
        <color theme="1"/>
        <rFont val="Arial"/>
        <family val="2"/>
      </rPr>
      <t>Di. t/m Vr.</t>
    </r>
    <r>
      <rPr>
        <i/>
        <sz val="10"/>
        <color theme="1"/>
        <rFont val="Arial"/>
        <family val="2"/>
      </rPr>
      <t xml:space="preserve"> van 9:00 tot 16:30 uur</t>
    </r>
  </si>
  <si>
    <t>Klik &amp; Kies aantal cups ---&gt;</t>
  </si>
  <si>
    <t>Griekse koolsalade</t>
  </si>
  <si>
    <t>Vers fruit salade (min. 2 kilo)</t>
  </si>
  <si>
    <t>Tot en met 6 km. ENKEL</t>
  </si>
  <si>
    <t>Van 7 tot 20 km. ENKEL</t>
  </si>
  <si>
    <t>Meer dan 20 km. ENKEL</t>
  </si>
  <si>
    <t>Bezorgplaats</t>
  </si>
  <si>
    <t>Afhalen</t>
  </si>
  <si>
    <t>Bezorgen</t>
  </si>
  <si>
    <t>Klik &amp; Kies Afhalen of Bezorgen---&gt;</t>
  </si>
  <si>
    <t>Dag &amp; Datum Levering</t>
  </si>
  <si>
    <t>Afhalen of Bezorgen</t>
  </si>
  <si>
    <t>Klik &amp; Kies leverdatum ---&gt;</t>
  </si>
  <si>
    <t>Met kassabon per bank VOORAF uiterlijk 5 dagen voor levering</t>
  </si>
  <si>
    <t>Met kassabon in winkel VOORAF uiterlijk 5 dagen voor levering</t>
  </si>
  <si>
    <t>Op factuur per bank (alleen bedrijven en instellingen)</t>
  </si>
  <si>
    <t>Pasta ham</t>
  </si>
  <si>
    <t>Pastasalade spek</t>
  </si>
  <si>
    <t>Stokbrood Tarwe ½ - 27 cm.</t>
  </si>
  <si>
    <t>Klik &amp; Kies soort Borden &amp; Bestek en service---&gt;</t>
  </si>
  <si>
    <t>Koop: Suikerriet bord + Metal Look vork/mes/servet in pochette</t>
  </si>
  <si>
    <t>Huur: Keramisch bord + RVS bestek; KLANT haalt op, brengt terug en wast af.</t>
  </si>
  <si>
    <t>Klik &amp; Kies aantal sets ---&gt;</t>
  </si>
  <si>
    <t>ALLEEN KUNSTSTOF VANAF 6</t>
  </si>
  <si>
    <t>KEREMISCH VANAF 20 PERS.</t>
  </si>
  <si>
    <t>Klik &amp; Kies BBQ huur en service---&gt;</t>
  </si>
  <si>
    <t>Klik &amp; Kies aantal BBQ's ---&gt;</t>
  </si>
  <si>
    <t>KLANT haalt BBQ op, brengt hem weer terug, maar VOLTAFOOD doet de schoonmaak.</t>
  </si>
  <si>
    <t>VOLTAFOOD haalt BBQ bij klant op en doet de schoonmaak.</t>
  </si>
  <si>
    <t>Huur: Keramisch bord + RVS bestek: WIJ halen op en wassen af.</t>
  </si>
</sst>
</file>

<file path=xl/styles.xml><?xml version="1.0" encoding="utf-8"?>
<styleSheet xmlns="http://schemas.openxmlformats.org/spreadsheetml/2006/main">
  <numFmts count="3">
    <numFmt numFmtId="8" formatCode="&quot;€&quot;\ #,##0.00;[Red]&quot;€&quot;\ \-#,##0.00"/>
    <numFmt numFmtId="164" formatCode="[$-F800]dddd\,\ mmmm\ dd\,\ yyyy"/>
    <numFmt numFmtId="165" formatCode="&quot;€&quot;\ #,##0.0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 Narrow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 Black"/>
      <family val="2"/>
    </font>
    <font>
      <sz val="11"/>
      <color theme="0"/>
      <name val="Arial Narrow"/>
      <family val="2"/>
    </font>
    <font>
      <sz val="30"/>
      <color rgb="FFFF0000"/>
      <name val="Arial Black"/>
      <family val="2"/>
    </font>
    <font>
      <sz val="10"/>
      <color theme="0"/>
      <name val="Arial"/>
      <family val="2"/>
    </font>
    <font>
      <b/>
      <sz val="22"/>
      <color theme="0"/>
      <name val="Arial"/>
      <family val="2"/>
    </font>
    <font>
      <b/>
      <u/>
      <sz val="22"/>
      <color theme="0"/>
      <name val="Arial"/>
      <family val="2"/>
    </font>
    <font>
      <b/>
      <u/>
      <sz val="25"/>
      <color theme="0"/>
      <name val="Calibri"/>
      <family val="2"/>
    </font>
    <font>
      <i/>
      <u/>
      <sz val="10"/>
      <color theme="1"/>
      <name val="Arial"/>
      <family val="2"/>
    </font>
    <font>
      <b/>
      <sz val="15"/>
      <color theme="1"/>
      <name val="Arial"/>
      <family val="2"/>
    </font>
    <font>
      <i/>
      <sz val="12"/>
      <color theme="1"/>
      <name val="Arial"/>
      <family val="2"/>
    </font>
    <font>
      <b/>
      <i/>
      <sz val="13"/>
      <color rgb="FF0000CC"/>
      <name val="Arial"/>
      <family val="2"/>
    </font>
    <font>
      <b/>
      <i/>
      <sz val="12"/>
      <color rgb="FF0000CC"/>
      <name val="Arial"/>
      <family val="2"/>
    </font>
    <font>
      <b/>
      <sz val="11"/>
      <color theme="0"/>
      <name val="Calibri"/>
      <family val="2"/>
      <scheme val="minor"/>
    </font>
    <font>
      <b/>
      <sz val="30"/>
      <color theme="0"/>
      <name val="Arial Black"/>
      <family val="2"/>
    </font>
    <font>
      <b/>
      <i/>
      <sz val="10"/>
      <color rgb="FFFF0000"/>
      <name val="Arial"/>
      <family val="2"/>
    </font>
    <font>
      <sz val="18"/>
      <color theme="1"/>
      <name val="Arial Black"/>
      <family val="2"/>
    </font>
    <font>
      <sz val="16"/>
      <color theme="1"/>
      <name val="Arial Black"/>
      <family val="2"/>
    </font>
    <font>
      <sz val="15"/>
      <name val="Arial Black"/>
      <family val="2"/>
    </font>
    <font>
      <b/>
      <i/>
      <sz val="11"/>
      <color theme="1"/>
      <name val="Arial"/>
      <family val="2"/>
    </font>
    <font>
      <b/>
      <sz val="12"/>
      <color theme="1"/>
      <name val="Arial Black"/>
      <family val="2"/>
    </font>
    <font>
      <b/>
      <sz val="18"/>
      <name val="Arial Black"/>
      <family val="2"/>
    </font>
    <font>
      <b/>
      <i/>
      <u/>
      <sz val="10"/>
      <color theme="1"/>
      <name val="Arial"/>
      <family val="2"/>
    </font>
    <font>
      <b/>
      <u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b/>
      <sz val="20"/>
      <color theme="0"/>
      <name val="Arial Black"/>
      <family val="2"/>
    </font>
    <font>
      <b/>
      <sz val="11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i/>
      <sz val="10"/>
      <color rgb="FF00B050"/>
      <name val="Arial"/>
      <family val="2"/>
    </font>
    <font>
      <b/>
      <sz val="14"/>
      <name val="Calibri"/>
      <family val="2"/>
      <scheme val="minor"/>
    </font>
    <font>
      <b/>
      <i/>
      <sz val="14"/>
      <color theme="0"/>
      <name val="Arial"/>
      <family val="2"/>
    </font>
    <font>
      <b/>
      <i/>
      <sz val="1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  <xf numFmtId="0" fontId="0" fillId="2" borderId="14" xfId="0" applyFill="1" applyBorder="1"/>
    <xf numFmtId="0" fontId="0" fillId="2" borderId="5" xfId="0" applyFill="1" applyBorder="1"/>
    <xf numFmtId="0" fontId="0" fillId="2" borderId="2" xfId="0" applyFill="1" applyBorder="1"/>
    <xf numFmtId="0" fontId="2" fillId="2" borderId="0" xfId="0" applyFont="1" applyFill="1"/>
    <xf numFmtId="0" fontId="17" fillId="3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23" fillId="8" borderId="32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1" fillId="8" borderId="30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9" fillId="2" borderId="5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left"/>
    </xf>
    <xf numFmtId="0" fontId="17" fillId="3" borderId="36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3" fillId="2" borderId="14" xfId="0" applyFont="1" applyFill="1" applyBorder="1"/>
    <xf numFmtId="0" fontId="20" fillId="11" borderId="13" xfId="0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/>
    </xf>
    <xf numFmtId="0" fontId="20" fillId="12" borderId="13" xfId="0" applyFont="1" applyFill="1" applyBorder="1" applyAlignment="1">
      <alignment horizontal="center" vertical="center"/>
    </xf>
    <xf numFmtId="0" fontId="20" fillId="12" borderId="0" xfId="0" applyFont="1" applyFill="1" applyBorder="1" applyAlignment="1">
      <alignment horizontal="center" vertical="center"/>
    </xf>
    <xf numFmtId="0" fontId="20" fillId="12" borderId="14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8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/>
    </xf>
    <xf numFmtId="0" fontId="20" fillId="12" borderId="28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right" vertical="center"/>
    </xf>
    <xf numFmtId="0" fontId="12" fillId="7" borderId="46" xfId="0" applyFont="1" applyFill="1" applyBorder="1" applyAlignment="1">
      <alignment horizontal="right" vertical="center"/>
    </xf>
    <xf numFmtId="0" fontId="17" fillId="3" borderId="5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right" vertical="center"/>
    </xf>
    <xf numFmtId="0" fontId="3" fillId="2" borderId="62" xfId="0" applyFont="1" applyFill="1" applyBorder="1" applyAlignment="1">
      <alignment horizontal="right" vertical="center"/>
    </xf>
    <xf numFmtId="0" fontId="32" fillId="2" borderId="0" xfId="0" applyFont="1" applyFill="1" applyBorder="1"/>
    <xf numFmtId="0" fontId="2" fillId="2" borderId="0" xfId="0" applyFont="1" applyFill="1" applyBorder="1"/>
    <xf numFmtId="0" fontId="3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32" fillId="2" borderId="0" xfId="0" applyFont="1" applyFill="1" applyAlignment="1">
      <alignment horizontal="right"/>
    </xf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8" fontId="13" fillId="2" borderId="14" xfId="0" applyNumberFormat="1" applyFont="1" applyFill="1" applyBorder="1" applyAlignment="1">
      <alignment horizontal="left"/>
    </xf>
    <xf numFmtId="0" fontId="0" fillId="2" borderId="13" xfId="0" applyFill="1" applyBorder="1"/>
    <xf numFmtId="0" fontId="3" fillId="2" borderId="13" xfId="0" applyFont="1" applyFill="1" applyBorder="1" applyAlignment="1">
      <alignment horizontal="center" vertical="top"/>
    </xf>
    <xf numFmtId="0" fontId="20" fillId="14" borderId="13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center" vertical="center"/>
    </xf>
    <xf numFmtId="0" fontId="20" fillId="14" borderId="53" xfId="0" applyFont="1" applyFill="1" applyBorder="1" applyAlignment="1">
      <alignment horizontal="center" vertical="center"/>
    </xf>
    <xf numFmtId="0" fontId="20" fillId="14" borderId="14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11" fillId="2" borderId="57" xfId="0" applyFont="1" applyFill="1" applyBorder="1" applyAlignment="1">
      <alignment horizontal="left" vertical="center"/>
    </xf>
    <xf numFmtId="0" fontId="11" fillId="2" borderId="58" xfId="0" applyFont="1" applyFill="1" applyBorder="1" applyAlignment="1">
      <alignment horizontal="left" vertical="center"/>
    </xf>
    <xf numFmtId="0" fontId="11" fillId="2" borderId="64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165" fontId="11" fillId="2" borderId="29" xfId="0" applyNumberFormat="1" applyFont="1" applyFill="1" applyBorder="1" applyAlignment="1">
      <alignment horizontal="right" vertical="center"/>
    </xf>
    <xf numFmtId="0" fontId="17" fillId="3" borderId="65" xfId="0" applyFont="1" applyFill="1" applyBorder="1" applyAlignment="1">
      <alignment horizontal="center" vertical="center"/>
    </xf>
    <xf numFmtId="0" fontId="17" fillId="3" borderId="66" xfId="0" applyFont="1" applyFill="1" applyBorder="1" applyAlignment="1">
      <alignment horizontal="center" vertical="center"/>
    </xf>
    <xf numFmtId="165" fontId="11" fillId="2" borderId="32" xfId="0" applyNumberFormat="1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right" vertical="center"/>
    </xf>
    <xf numFmtId="0" fontId="38" fillId="2" borderId="50" xfId="0" applyFont="1" applyFill="1" applyBorder="1" applyAlignment="1">
      <alignment horizontal="center" vertical="center"/>
    </xf>
    <xf numFmtId="165" fontId="2" fillId="2" borderId="32" xfId="0" applyNumberFormat="1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6" fillId="2" borderId="52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1" fillId="17" borderId="70" xfId="0" applyFont="1" applyFill="1" applyBorder="1" applyAlignment="1">
      <alignment horizontal="center" vertical="center"/>
    </xf>
    <xf numFmtId="0" fontId="31" fillId="17" borderId="9" xfId="0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left"/>
    </xf>
    <xf numFmtId="0" fontId="31" fillId="17" borderId="51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0" fontId="17" fillId="3" borderId="10" xfId="0" applyFont="1" applyFill="1" applyBorder="1" applyAlignment="1">
      <alignment horizontal="center" vertical="center"/>
    </xf>
    <xf numFmtId="8" fontId="50" fillId="2" borderId="0" xfId="0" applyNumberFormat="1" applyFont="1" applyFill="1" applyBorder="1" applyAlignment="1">
      <alignment horizontal="right" vertical="center"/>
    </xf>
    <xf numFmtId="0" fontId="50" fillId="2" borderId="0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164" fontId="13" fillId="2" borderId="0" xfId="0" applyNumberFormat="1" applyFont="1" applyFill="1"/>
    <xf numFmtId="0" fontId="13" fillId="2" borderId="0" xfId="0" applyFont="1" applyFill="1"/>
    <xf numFmtId="165" fontId="11" fillId="2" borderId="32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2" fillId="0" borderId="0" xfId="0" applyFont="1"/>
    <xf numFmtId="0" fontId="33" fillId="10" borderId="7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33" fillId="10" borderId="9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5" fillId="7" borderId="8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6" fillId="3" borderId="16" xfId="0" applyNumberFormat="1" applyFont="1" applyFill="1" applyBorder="1" applyAlignment="1">
      <alignment horizontal="left" vertical="center"/>
    </xf>
    <xf numFmtId="49" fontId="6" fillId="3" borderId="20" xfId="0" applyNumberFormat="1" applyFont="1" applyFill="1" applyBorder="1" applyAlignment="1">
      <alignment horizontal="left" vertical="center"/>
    </xf>
    <xf numFmtId="0" fontId="7" fillId="3" borderId="17" xfId="1" applyFill="1" applyBorder="1" applyAlignment="1" applyProtection="1">
      <alignment horizontal="left" vertical="center"/>
    </xf>
    <xf numFmtId="0" fontId="7" fillId="3" borderId="18" xfId="1" applyFill="1" applyBorder="1" applyAlignment="1" applyProtection="1">
      <alignment horizontal="left" vertical="center"/>
    </xf>
    <xf numFmtId="0" fontId="7" fillId="3" borderId="24" xfId="1" applyFill="1" applyBorder="1" applyAlignment="1" applyProtection="1">
      <alignment horizontal="left" vertical="center"/>
    </xf>
    <xf numFmtId="164" fontId="46" fillId="3" borderId="15" xfId="0" applyNumberFormat="1" applyFont="1" applyFill="1" applyBorder="1" applyAlignment="1">
      <alignment horizontal="left" vertical="center"/>
    </xf>
    <xf numFmtId="164" fontId="46" fillId="3" borderId="16" xfId="0" applyNumberFormat="1" applyFont="1" applyFill="1" applyBorder="1" applyAlignment="1">
      <alignment horizontal="left" vertical="center"/>
    </xf>
    <xf numFmtId="164" fontId="46" fillId="3" borderId="20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left" vertical="center"/>
    </xf>
    <xf numFmtId="165" fontId="14" fillId="2" borderId="40" xfId="0" applyNumberFormat="1" applyFont="1" applyFill="1" applyBorder="1" applyAlignment="1">
      <alignment horizontal="right" vertical="center"/>
    </xf>
    <xf numFmtId="165" fontId="14" fillId="2" borderId="25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165" fontId="11" fillId="2" borderId="78" xfId="0" applyNumberFormat="1" applyFont="1" applyFill="1" applyBorder="1" applyAlignment="1">
      <alignment horizontal="right" vertical="center"/>
    </xf>
    <xf numFmtId="165" fontId="11" fillId="2" borderId="79" xfId="0" applyNumberFormat="1" applyFont="1" applyFill="1" applyBorder="1" applyAlignment="1">
      <alignment horizontal="right" vertical="center"/>
    </xf>
    <xf numFmtId="165" fontId="11" fillId="2" borderId="55" xfId="0" applyNumberFormat="1" applyFont="1" applyFill="1" applyBorder="1" applyAlignment="1">
      <alignment horizontal="right" vertical="center"/>
    </xf>
    <xf numFmtId="165" fontId="11" fillId="2" borderId="49" xfId="0" applyNumberFormat="1" applyFont="1" applyFill="1" applyBorder="1" applyAlignment="1">
      <alignment horizontal="right" vertical="center"/>
    </xf>
    <xf numFmtId="165" fontId="11" fillId="2" borderId="56" xfId="0" applyNumberFormat="1" applyFont="1" applyFill="1" applyBorder="1" applyAlignment="1">
      <alignment horizontal="right" vertical="center"/>
    </xf>
    <xf numFmtId="165" fontId="11" fillId="2" borderId="42" xfId="0" applyNumberFormat="1" applyFont="1" applyFill="1" applyBorder="1" applyAlignment="1">
      <alignment horizontal="righ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20" fillId="13" borderId="33" xfId="0" applyFont="1" applyFill="1" applyBorder="1" applyAlignment="1">
      <alignment horizontal="center" vertical="center"/>
    </xf>
    <xf numFmtId="0" fontId="20" fillId="13" borderId="40" xfId="0" applyFont="1" applyFill="1" applyBorder="1" applyAlignment="1">
      <alignment horizontal="center" vertical="center"/>
    </xf>
    <xf numFmtId="0" fontId="20" fillId="13" borderId="41" xfId="0" applyFont="1" applyFill="1" applyBorder="1" applyAlignment="1">
      <alignment horizontal="center" vertical="center"/>
    </xf>
    <xf numFmtId="0" fontId="35" fillId="11" borderId="13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/>
    </xf>
    <xf numFmtId="0" fontId="35" fillId="11" borderId="14" xfId="0" applyFont="1" applyFill="1" applyBorder="1" applyAlignment="1">
      <alignment horizontal="center" vertical="center"/>
    </xf>
    <xf numFmtId="0" fontId="35" fillId="12" borderId="13" xfId="0" applyFont="1" applyFill="1" applyBorder="1" applyAlignment="1">
      <alignment horizontal="center" vertical="center"/>
    </xf>
    <xf numFmtId="0" fontId="35" fillId="12" borderId="0" xfId="0" applyFont="1" applyFill="1" applyBorder="1" applyAlignment="1">
      <alignment horizontal="center" vertical="center"/>
    </xf>
    <xf numFmtId="0" fontId="35" fillId="12" borderId="14" xfId="0" applyFont="1" applyFill="1" applyBorder="1" applyAlignment="1">
      <alignment horizontal="center" vertical="center"/>
    </xf>
    <xf numFmtId="0" fontId="36" fillId="9" borderId="52" xfId="0" applyFont="1" applyFill="1" applyBorder="1" applyAlignment="1">
      <alignment horizontal="center" vertical="center"/>
    </xf>
    <xf numFmtId="0" fontId="36" fillId="9" borderId="30" xfId="0" applyFont="1" applyFill="1" applyBorder="1" applyAlignment="1">
      <alignment horizontal="center" vertical="center"/>
    </xf>
    <xf numFmtId="0" fontId="36" fillId="9" borderId="53" xfId="0" applyFont="1" applyFill="1" applyBorder="1" applyAlignment="1">
      <alignment horizontal="center" vertical="center"/>
    </xf>
    <xf numFmtId="0" fontId="36" fillId="9" borderId="13" xfId="0" applyFont="1" applyFill="1" applyBorder="1" applyAlignment="1">
      <alignment horizontal="center" vertical="center"/>
    </xf>
    <xf numFmtId="0" fontId="36" fillId="9" borderId="0" xfId="0" applyFont="1" applyFill="1" applyBorder="1" applyAlignment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35" fillId="14" borderId="13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horizontal="center" vertical="center"/>
    </xf>
    <xf numFmtId="0" fontId="35" fillId="14" borderId="14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7" fillId="3" borderId="67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165" fontId="11" fillId="2" borderId="28" xfId="0" applyNumberFormat="1" applyFont="1" applyFill="1" applyBorder="1" applyAlignment="1">
      <alignment horizontal="right" vertical="center"/>
    </xf>
    <xf numFmtId="165" fontId="11" fillId="2" borderId="27" xfId="0" applyNumberFormat="1" applyFont="1" applyFill="1" applyBorder="1" applyAlignment="1">
      <alignment horizontal="right" vertical="center"/>
    </xf>
    <xf numFmtId="165" fontId="11" fillId="2" borderId="63" xfId="0" applyNumberFormat="1" applyFont="1" applyFill="1" applyBorder="1" applyAlignment="1">
      <alignment horizontal="right" vertical="center"/>
    </xf>
    <xf numFmtId="165" fontId="11" fillId="2" borderId="31" xfId="0" applyNumberFormat="1" applyFont="1" applyFill="1" applyBorder="1" applyAlignment="1">
      <alignment horizontal="right" vertical="center"/>
    </xf>
    <xf numFmtId="0" fontId="37" fillId="15" borderId="7" xfId="0" applyFont="1" applyFill="1" applyBorder="1" applyAlignment="1">
      <alignment horizontal="center" vertical="center"/>
    </xf>
    <xf numFmtId="0" fontId="37" fillId="15" borderId="8" xfId="0" applyFont="1" applyFill="1" applyBorder="1" applyAlignment="1">
      <alignment horizontal="center" vertical="center"/>
    </xf>
    <xf numFmtId="165" fontId="11" fillId="2" borderId="71" xfId="0" applyNumberFormat="1" applyFont="1" applyFill="1" applyBorder="1" applyAlignment="1">
      <alignment horizontal="right" vertical="center"/>
    </xf>
    <xf numFmtId="165" fontId="11" fillId="2" borderId="51" xfId="0" applyNumberFormat="1" applyFont="1" applyFill="1" applyBorder="1" applyAlignment="1">
      <alignment horizontal="right" vertical="center"/>
    </xf>
    <xf numFmtId="0" fontId="40" fillId="16" borderId="7" xfId="0" applyFont="1" applyFill="1" applyBorder="1" applyAlignment="1">
      <alignment horizontal="center" vertical="center"/>
    </xf>
    <xf numFmtId="0" fontId="40" fillId="16" borderId="8" xfId="0" applyFont="1" applyFill="1" applyBorder="1" applyAlignment="1">
      <alignment horizontal="center" vertical="center"/>
    </xf>
    <xf numFmtId="0" fontId="40" fillId="16" borderId="9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165" fontId="11" fillId="2" borderId="8" xfId="0" applyNumberFormat="1" applyFont="1" applyFill="1" applyBorder="1" applyAlignment="1">
      <alignment horizontal="right" vertical="center"/>
    </xf>
    <xf numFmtId="0" fontId="24" fillId="8" borderId="3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6" fillId="8" borderId="32" xfId="1" applyFont="1" applyFill="1" applyBorder="1" applyAlignment="1" applyProtection="1">
      <alignment horizontal="center" vertical="center"/>
    </xf>
    <xf numFmtId="0" fontId="26" fillId="8" borderId="0" xfId="1" applyFont="1" applyFill="1" applyAlignment="1" applyProtection="1">
      <alignment horizontal="center"/>
    </xf>
    <xf numFmtId="0" fontId="26" fillId="8" borderId="29" xfId="1" applyFont="1" applyFill="1" applyBorder="1" applyAlignment="1" applyProtection="1">
      <alignment horizontal="center"/>
    </xf>
    <xf numFmtId="0" fontId="26" fillId="8" borderId="26" xfId="1" applyFont="1" applyFill="1" applyBorder="1" applyAlignment="1" applyProtection="1">
      <alignment horizontal="center"/>
    </xf>
    <xf numFmtId="0" fontId="26" fillId="8" borderId="28" xfId="1" applyFont="1" applyFill="1" applyBorder="1" applyAlignment="1" applyProtection="1">
      <alignment horizontal="center"/>
    </xf>
    <xf numFmtId="0" fontId="26" fillId="8" borderId="27" xfId="1" applyFont="1" applyFill="1" applyBorder="1" applyAlignment="1" applyProtection="1">
      <alignment horizontal="center"/>
    </xf>
    <xf numFmtId="165" fontId="11" fillId="2" borderId="60" xfId="0" applyNumberFormat="1" applyFont="1" applyFill="1" applyBorder="1" applyAlignment="1">
      <alignment horizontal="right" vertical="center"/>
    </xf>
    <xf numFmtId="165" fontId="11" fillId="2" borderId="61" xfId="0" applyNumberFormat="1" applyFont="1" applyFill="1" applyBorder="1" applyAlignment="1">
      <alignment horizontal="right" vertical="center"/>
    </xf>
    <xf numFmtId="0" fontId="17" fillId="3" borderId="73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165" fontId="11" fillId="2" borderId="26" xfId="0" applyNumberFormat="1" applyFont="1" applyFill="1" applyBorder="1" applyAlignment="1">
      <alignment horizontal="right" vertical="center"/>
    </xf>
    <xf numFmtId="0" fontId="17" fillId="3" borderId="15" xfId="0" applyFont="1" applyFill="1" applyBorder="1" applyAlignment="1">
      <alignment horizontal="center" vertical="center"/>
    </xf>
    <xf numFmtId="165" fontId="15" fillId="7" borderId="28" xfId="0" applyNumberFormat="1" applyFont="1" applyFill="1" applyBorder="1" applyAlignment="1">
      <alignment horizontal="right" vertical="center"/>
    </xf>
    <xf numFmtId="165" fontId="15" fillId="7" borderId="27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0" fontId="30" fillId="2" borderId="7" xfId="0" applyFont="1" applyFill="1" applyBorder="1" applyAlignment="1">
      <alignment horizontal="right" vertical="center"/>
    </xf>
    <xf numFmtId="0" fontId="30" fillId="2" borderId="8" xfId="0" applyFont="1" applyFill="1" applyBorder="1" applyAlignment="1">
      <alignment horizontal="right" vertical="center"/>
    </xf>
    <xf numFmtId="0" fontId="30" fillId="2" borderId="9" xfId="0" applyFont="1" applyFill="1" applyBorder="1" applyAlignment="1">
      <alignment horizontal="right" vertical="center"/>
    </xf>
    <xf numFmtId="0" fontId="31" fillId="17" borderId="7" xfId="0" applyFont="1" applyFill="1" applyBorder="1" applyAlignment="1">
      <alignment horizontal="center" vertical="center"/>
    </xf>
    <xf numFmtId="0" fontId="31" fillId="17" borderId="8" xfId="0" applyFont="1" applyFill="1" applyBorder="1" applyAlignment="1">
      <alignment horizontal="center" vertical="center"/>
    </xf>
    <xf numFmtId="0" fontId="31" fillId="17" borderId="9" xfId="0" applyFont="1" applyFill="1" applyBorder="1" applyAlignment="1">
      <alignment horizontal="center" vertical="center"/>
    </xf>
    <xf numFmtId="0" fontId="16" fillId="18" borderId="26" xfId="0" applyFont="1" applyFill="1" applyBorder="1" applyAlignment="1">
      <alignment horizontal="center" vertical="center"/>
    </xf>
    <xf numFmtId="0" fontId="16" fillId="18" borderId="27" xfId="0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right"/>
    </xf>
    <xf numFmtId="165" fontId="11" fillId="2" borderId="50" xfId="0" applyNumberFormat="1" applyFont="1" applyFill="1" applyBorder="1" applyAlignment="1">
      <alignment horizontal="right"/>
    </xf>
    <xf numFmtId="165" fontId="11" fillId="2" borderId="74" xfId="0" applyNumberFormat="1" applyFont="1" applyFill="1" applyBorder="1" applyAlignment="1">
      <alignment horizontal="right"/>
    </xf>
    <xf numFmtId="165" fontId="11" fillId="2" borderId="75" xfId="0" applyNumberFormat="1" applyFont="1" applyFill="1" applyBorder="1" applyAlignment="1">
      <alignment horizontal="right"/>
    </xf>
    <xf numFmtId="165" fontId="11" fillId="2" borderId="71" xfId="0" applyNumberFormat="1" applyFont="1" applyFill="1" applyBorder="1" applyAlignment="1">
      <alignment horizontal="right"/>
    </xf>
    <xf numFmtId="165" fontId="11" fillId="2" borderId="51" xfId="0" applyNumberFormat="1" applyFont="1" applyFill="1" applyBorder="1" applyAlignment="1">
      <alignment horizontal="right"/>
    </xf>
    <xf numFmtId="0" fontId="28" fillId="6" borderId="7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165" fontId="11" fillId="2" borderId="59" xfId="0" applyNumberFormat="1" applyFont="1" applyFill="1" applyBorder="1" applyAlignment="1">
      <alignment horizontal="right" vertical="center"/>
    </xf>
    <xf numFmtId="165" fontId="11" fillId="2" borderId="47" xfId="0" applyNumberFormat="1" applyFont="1" applyFill="1" applyBorder="1" applyAlignment="1">
      <alignment horizontal="right" vertical="center"/>
    </xf>
    <xf numFmtId="165" fontId="11" fillId="2" borderId="76" xfId="0" applyNumberFormat="1" applyFont="1" applyFill="1" applyBorder="1" applyAlignment="1">
      <alignment horizontal="center"/>
    </xf>
    <xf numFmtId="165" fontId="11" fillId="2" borderId="77" xfId="0" applyNumberFormat="1" applyFont="1" applyFill="1" applyBorder="1" applyAlignment="1">
      <alignment horizontal="center"/>
    </xf>
    <xf numFmtId="0" fontId="52" fillId="19" borderId="7" xfId="0" applyFont="1" applyFill="1" applyBorder="1" applyAlignment="1">
      <alignment horizontal="center" vertical="center"/>
    </xf>
    <xf numFmtId="0" fontId="52" fillId="19" borderId="9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right" vertical="center"/>
    </xf>
    <xf numFmtId="0" fontId="51" fillId="7" borderId="9" xfId="0" applyFont="1" applyFill="1" applyBorder="1" applyAlignment="1">
      <alignment horizontal="right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/>
    </xf>
    <xf numFmtId="0" fontId="47" fillId="5" borderId="9" xfId="0" applyFont="1" applyFill="1" applyBorder="1" applyAlignment="1">
      <alignment horizontal="center" vertical="center"/>
    </xf>
    <xf numFmtId="0" fontId="48" fillId="3" borderId="7" xfId="0" applyFont="1" applyFill="1" applyBorder="1" applyAlignment="1">
      <alignment horizontal="left" vertical="center"/>
    </xf>
    <xf numFmtId="0" fontId="48" fillId="3" borderId="8" xfId="0" applyFont="1" applyFill="1" applyBorder="1" applyAlignment="1">
      <alignment horizontal="left" vertical="center"/>
    </xf>
    <xf numFmtId="0" fontId="48" fillId="3" borderId="9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42" fillId="2" borderId="13" xfId="0" applyFont="1" applyFill="1" applyBorder="1" applyAlignment="1">
      <alignment horizontal="center" vertical="top"/>
    </xf>
    <xf numFmtId="0" fontId="42" fillId="2" borderId="0" xfId="0" applyFont="1" applyFill="1" applyBorder="1" applyAlignment="1">
      <alignment horizontal="center" vertical="top"/>
    </xf>
    <xf numFmtId="0" fontId="49" fillId="2" borderId="0" xfId="0" applyFont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EBF7FF"/>
      <color rgb="FF0000CC"/>
      <color rgb="FFFFFFCC"/>
      <color rgb="FF006600"/>
      <color rgb="FFDDD9C3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voltafood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556"/>
  <sheetViews>
    <sheetView showGridLines="0" showRowColHeaders="0" tabSelected="1" workbookViewId="0">
      <selection sqref="A1:L1"/>
    </sheetView>
  </sheetViews>
  <sheetFormatPr defaultRowHeight="15"/>
  <cols>
    <col min="1" max="1" width="10.28515625" customWidth="1"/>
    <col min="3" max="3" width="5.7109375" customWidth="1"/>
    <col min="4" max="4" width="9.7109375" customWidth="1"/>
    <col min="5" max="5" width="7.7109375" customWidth="1"/>
    <col min="6" max="6" width="9.42578125" customWidth="1"/>
    <col min="7" max="8" width="7.7109375" customWidth="1"/>
    <col min="9" max="9" width="35.7109375" customWidth="1"/>
    <col min="10" max="10" width="34.5703125" customWidth="1"/>
    <col min="11" max="12" width="10.7109375" customWidth="1"/>
    <col min="13" max="13" width="10.5703125" bestFit="1" customWidth="1"/>
    <col min="14" max="34" width="11.7109375" customWidth="1"/>
    <col min="35" max="35" width="33.42578125" customWidth="1"/>
    <col min="37" max="37" width="30.7109375" customWidth="1"/>
    <col min="38" max="38" width="34.85546875" customWidth="1"/>
    <col min="39" max="39" width="12" customWidth="1"/>
    <col min="43" max="43" width="18.7109375" customWidth="1"/>
    <col min="44" max="44" width="21.42578125" customWidth="1"/>
    <col min="45" max="45" width="29.85546875" customWidth="1"/>
  </cols>
  <sheetData>
    <row r="1" spans="1:83" ht="40.5" customHeight="1">
      <c r="A1" s="130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4"/>
      <c r="N1" s="52" t="s">
        <v>68</v>
      </c>
      <c r="O1" s="52"/>
      <c r="P1" s="52"/>
      <c r="Q1" s="52" t="s">
        <v>72</v>
      </c>
      <c r="R1" s="52"/>
      <c r="S1" s="53"/>
      <c r="T1" s="52" t="s">
        <v>58</v>
      </c>
      <c r="U1" s="53"/>
      <c r="V1" s="53"/>
      <c r="W1" s="53"/>
      <c r="X1" s="53"/>
      <c r="Y1" s="54"/>
      <c r="Z1" s="55"/>
      <c r="AA1" s="56" t="s">
        <v>56</v>
      </c>
      <c r="AB1" s="55"/>
      <c r="AC1" s="57"/>
      <c r="AD1" s="63" t="s">
        <v>98</v>
      </c>
      <c r="AE1" s="14"/>
      <c r="AF1" s="14"/>
      <c r="AG1" s="58" t="s">
        <v>71</v>
      </c>
      <c r="AH1" s="14"/>
      <c r="AI1" s="63" t="s">
        <v>70</v>
      </c>
      <c r="AJ1" s="14"/>
      <c r="AK1" s="63" t="s">
        <v>89</v>
      </c>
      <c r="AL1" s="63" t="s">
        <v>70</v>
      </c>
      <c r="AM1" s="14"/>
      <c r="AN1" s="58" t="s">
        <v>69</v>
      </c>
      <c r="AO1" s="14"/>
      <c r="AP1" s="14"/>
      <c r="AQ1" s="58" t="s">
        <v>79</v>
      </c>
      <c r="AR1" s="58" t="s">
        <v>111</v>
      </c>
      <c r="AS1" s="56" t="s">
        <v>101</v>
      </c>
      <c r="AT1" s="60"/>
      <c r="AU1" s="60"/>
      <c r="AV1" s="57" t="s">
        <v>114</v>
      </c>
      <c r="AW1" s="129"/>
      <c r="AX1" s="129"/>
      <c r="AY1" s="129"/>
      <c r="AZ1" s="129"/>
      <c r="BA1" s="129"/>
      <c r="BB1" s="129"/>
      <c r="BC1" s="58" t="s">
        <v>115</v>
      </c>
      <c r="BD1" s="129"/>
      <c r="BE1" s="112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12"/>
      <c r="BZ1" s="112"/>
      <c r="CA1" s="112"/>
      <c r="CB1" s="112"/>
      <c r="CC1" s="112"/>
      <c r="CD1" s="112"/>
      <c r="CE1" s="112"/>
    </row>
    <row r="2" spans="1:83" ht="39" customHeight="1">
      <c r="A2" s="133" t="s">
        <v>17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14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9"/>
      <c r="Z2" s="14"/>
      <c r="AA2" s="14"/>
      <c r="AB2" s="14"/>
      <c r="AC2" s="14"/>
      <c r="AD2" s="53"/>
      <c r="AE2" s="14"/>
      <c r="AF2" s="14"/>
      <c r="AG2" s="60"/>
      <c r="AH2" s="14"/>
      <c r="AI2" s="14"/>
      <c r="AJ2" s="14"/>
      <c r="AK2" s="60"/>
      <c r="AL2" s="14"/>
      <c r="AM2" s="14"/>
      <c r="AN2" s="14"/>
      <c r="AO2" s="14"/>
      <c r="AP2" s="14"/>
      <c r="AQ2" s="60">
        <v>1</v>
      </c>
      <c r="AR2" s="60" t="s">
        <v>112</v>
      </c>
      <c r="AS2" s="115"/>
      <c r="AT2" s="60"/>
      <c r="AU2" s="60"/>
      <c r="AV2" s="14"/>
      <c r="AW2" s="129"/>
      <c r="AX2" s="129"/>
      <c r="AY2" s="129"/>
      <c r="AZ2" s="129"/>
      <c r="BA2" s="129"/>
      <c r="BB2" s="129"/>
      <c r="BC2" s="60">
        <v>1</v>
      </c>
      <c r="BD2" s="129"/>
      <c r="BE2" s="112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12"/>
      <c r="BZ2" s="112"/>
      <c r="CA2" s="112"/>
      <c r="CB2" s="112"/>
      <c r="CC2" s="112"/>
      <c r="CD2" s="112"/>
      <c r="CE2" s="112"/>
    </row>
    <row r="3" spans="1:83" ht="24.75" customHeight="1">
      <c r="A3" s="136" t="s">
        <v>11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8"/>
      <c r="M3" s="14"/>
      <c r="N3" s="53" t="s">
        <v>25</v>
      </c>
      <c r="O3" s="53"/>
      <c r="P3" s="53"/>
      <c r="Q3" s="53" t="s">
        <v>33</v>
      </c>
      <c r="R3" s="53"/>
      <c r="S3" s="53"/>
      <c r="T3" s="53" t="s">
        <v>103</v>
      </c>
      <c r="U3" s="53"/>
      <c r="V3" s="53"/>
      <c r="W3" s="53"/>
      <c r="X3" s="53"/>
      <c r="Y3" s="59"/>
      <c r="Z3" s="14"/>
      <c r="AA3" s="14" t="s">
        <v>50</v>
      </c>
      <c r="AB3" s="14"/>
      <c r="AC3" s="14"/>
      <c r="AD3" s="53" t="s">
        <v>96</v>
      </c>
      <c r="AE3" s="14"/>
      <c r="AF3" s="14"/>
      <c r="AG3" s="60">
        <v>4</v>
      </c>
      <c r="AH3" s="14"/>
      <c r="AI3" s="61">
        <v>300</v>
      </c>
      <c r="AJ3" s="14"/>
      <c r="AK3" s="60">
        <v>1</v>
      </c>
      <c r="AL3" s="61">
        <v>100</v>
      </c>
      <c r="AM3" s="14"/>
      <c r="AN3" s="60">
        <v>1</v>
      </c>
      <c r="AO3" s="14"/>
      <c r="AP3" s="14"/>
      <c r="AQ3" s="60">
        <v>2</v>
      </c>
      <c r="AR3" s="60">
        <v>6</v>
      </c>
      <c r="AS3" s="115">
        <v>44927</v>
      </c>
      <c r="AT3" s="60"/>
      <c r="AU3" s="60"/>
      <c r="AV3" s="14" t="s">
        <v>116</v>
      </c>
      <c r="AW3" s="129"/>
      <c r="AX3" s="129"/>
      <c r="AY3" s="129"/>
      <c r="AZ3" s="129"/>
      <c r="BA3" s="129"/>
      <c r="BB3" s="129"/>
      <c r="BC3" s="60">
        <v>2</v>
      </c>
      <c r="BD3" s="129"/>
      <c r="BE3" s="112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12"/>
      <c r="BZ3" s="112"/>
      <c r="CA3" s="112"/>
      <c r="CB3" s="112"/>
      <c r="CC3" s="112"/>
      <c r="CD3" s="112"/>
      <c r="CE3" s="112"/>
    </row>
    <row r="4" spans="1:83" ht="20.100000000000001" customHeight="1">
      <c r="A4" s="153" t="s">
        <v>0</v>
      </c>
      <c r="B4" s="154"/>
      <c r="C4" s="154"/>
      <c r="D4" s="154"/>
      <c r="E4" s="145"/>
      <c r="F4" s="146"/>
      <c r="G4" s="146"/>
      <c r="H4" s="147"/>
      <c r="I4" s="179" t="s">
        <v>1</v>
      </c>
      <c r="J4" s="7" t="s">
        <v>86</v>
      </c>
      <c r="K4" s="2"/>
      <c r="L4" s="11"/>
      <c r="M4" s="14"/>
      <c r="N4" s="53" t="s">
        <v>23</v>
      </c>
      <c r="O4" s="53"/>
      <c r="P4" s="53"/>
      <c r="Q4" s="53" t="s">
        <v>34</v>
      </c>
      <c r="R4" s="53"/>
      <c r="S4" s="53"/>
      <c r="T4" s="53" t="s">
        <v>102</v>
      </c>
      <c r="U4" s="53"/>
      <c r="V4" s="53"/>
      <c r="W4" s="53"/>
      <c r="X4" s="53"/>
      <c r="Y4" s="59"/>
      <c r="Z4" s="14"/>
      <c r="AA4" s="14" t="s">
        <v>51</v>
      </c>
      <c r="AB4" s="14"/>
      <c r="AC4" s="14"/>
      <c r="AD4" s="53" t="s">
        <v>97</v>
      </c>
      <c r="AE4" s="14"/>
      <c r="AF4" s="14"/>
      <c r="AG4" s="60">
        <f>SUM(AG3+1)</f>
        <v>5</v>
      </c>
      <c r="AH4" s="14"/>
      <c r="AI4" s="61">
        <f>SUM(AI3+100)</f>
        <v>400</v>
      </c>
      <c r="AJ4" s="14"/>
      <c r="AK4" s="60">
        <f>SUM(AK3+1)</f>
        <v>2</v>
      </c>
      <c r="AL4" s="61">
        <f>SUM(AL3+100)</f>
        <v>200</v>
      </c>
      <c r="AM4" s="14"/>
      <c r="AN4" s="60">
        <f>SUM(AN3+1)</f>
        <v>2</v>
      </c>
      <c r="AO4" s="14"/>
      <c r="AP4" s="14"/>
      <c r="AQ4" s="60"/>
      <c r="AR4" s="60">
        <f>SUM(AR3+1)</f>
        <v>7</v>
      </c>
      <c r="AS4" s="115">
        <f>SUM(AS3+1)</f>
        <v>44928</v>
      </c>
      <c r="AT4" s="60"/>
      <c r="AU4" s="60"/>
      <c r="AV4" s="14" t="s">
        <v>117</v>
      </c>
      <c r="AW4" s="129"/>
      <c r="AX4" s="129"/>
      <c r="AY4" s="129"/>
      <c r="AZ4" s="129"/>
      <c r="BA4" s="129"/>
      <c r="BB4" s="129"/>
      <c r="BC4" s="129"/>
      <c r="BD4" s="129"/>
      <c r="BE4" s="112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12"/>
      <c r="BZ4" s="112"/>
      <c r="CA4" s="112"/>
      <c r="CB4" s="112"/>
      <c r="CC4" s="112"/>
      <c r="CD4" s="112"/>
      <c r="CE4" s="112"/>
    </row>
    <row r="5" spans="1:83" ht="20.100000000000001" customHeight="1">
      <c r="A5" s="153" t="s">
        <v>2</v>
      </c>
      <c r="B5" s="154"/>
      <c r="C5" s="154"/>
      <c r="D5" s="154"/>
      <c r="E5" s="148"/>
      <c r="F5" s="149"/>
      <c r="G5" s="149"/>
      <c r="H5" s="150"/>
      <c r="I5" s="180"/>
      <c r="J5" s="7" t="s">
        <v>60</v>
      </c>
      <c r="K5" s="2"/>
      <c r="L5" s="11"/>
      <c r="M5" s="14"/>
      <c r="N5" s="53" t="s">
        <v>21</v>
      </c>
      <c r="O5" s="53"/>
      <c r="P5" s="53"/>
      <c r="Q5" s="53" t="s">
        <v>35</v>
      </c>
      <c r="R5" s="53"/>
      <c r="S5" s="53"/>
      <c r="T5" s="53" t="s">
        <v>104</v>
      </c>
      <c r="U5" s="53"/>
      <c r="V5" s="53"/>
      <c r="W5" s="53"/>
      <c r="X5" s="53"/>
      <c r="Y5" s="59"/>
      <c r="Z5" s="14"/>
      <c r="AA5" s="14" t="s">
        <v>52</v>
      </c>
      <c r="AB5" s="14"/>
      <c r="AC5" s="14"/>
      <c r="AD5" s="60"/>
      <c r="AE5" s="14"/>
      <c r="AF5" s="14"/>
      <c r="AG5" s="60">
        <f t="shared" ref="AG5:AG80" si="0">SUM(AG4+1)</f>
        <v>6</v>
      </c>
      <c r="AH5" s="14"/>
      <c r="AI5" s="61">
        <f t="shared" ref="AI5:AI80" si="1">SUM(AI4+100)</f>
        <v>500</v>
      </c>
      <c r="AJ5" s="14"/>
      <c r="AK5" s="60">
        <f t="shared" ref="AK5:AK80" si="2">SUM(AK4+1)</f>
        <v>3</v>
      </c>
      <c r="AL5" s="61">
        <f t="shared" ref="AL5:AL32" si="3">SUM(AL4+100)</f>
        <v>300</v>
      </c>
      <c r="AM5" s="14"/>
      <c r="AN5" s="60">
        <f t="shared" ref="AN5:AN52" si="4">SUM(AN4+1)</f>
        <v>3</v>
      </c>
      <c r="AO5" s="14"/>
      <c r="AP5" s="14"/>
      <c r="AQ5" s="60"/>
      <c r="AR5" s="60">
        <f t="shared" ref="AR5:AR68" si="5">SUM(AR4+1)</f>
        <v>8</v>
      </c>
      <c r="AS5" s="115">
        <f t="shared" ref="AS5:AS29" si="6">SUM(AS4+1)</f>
        <v>44929</v>
      </c>
      <c r="AT5" s="60"/>
      <c r="AU5" s="60"/>
      <c r="AV5" s="14"/>
      <c r="AW5" s="129"/>
      <c r="AX5" s="129"/>
      <c r="AY5" s="129"/>
      <c r="AZ5" s="129"/>
      <c r="BA5" s="129"/>
      <c r="BB5" s="129"/>
      <c r="BC5" s="112"/>
      <c r="BD5" s="112"/>
      <c r="BE5" s="112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12"/>
      <c r="BZ5" s="112"/>
      <c r="CA5" s="112"/>
      <c r="CB5" s="112"/>
      <c r="CC5" s="112"/>
      <c r="CD5" s="112"/>
      <c r="CE5" s="112"/>
    </row>
    <row r="6" spans="1:83" ht="20.100000000000001" customHeight="1">
      <c r="A6" s="153" t="s">
        <v>9</v>
      </c>
      <c r="B6" s="154"/>
      <c r="C6" s="154"/>
      <c r="D6" s="154"/>
      <c r="E6" s="148"/>
      <c r="F6" s="149"/>
      <c r="G6" s="149"/>
      <c r="H6" s="150"/>
      <c r="I6" s="181"/>
      <c r="J6" s="23" t="s">
        <v>19</v>
      </c>
      <c r="K6" s="4"/>
      <c r="L6" s="5"/>
      <c r="M6" s="14"/>
      <c r="N6" s="53" t="s">
        <v>29</v>
      </c>
      <c r="O6" s="53"/>
      <c r="P6" s="53"/>
      <c r="Q6" s="53" t="s">
        <v>90</v>
      </c>
      <c r="R6" s="53"/>
      <c r="S6" s="53"/>
      <c r="T6" s="53"/>
      <c r="U6" s="53"/>
      <c r="V6" s="53"/>
      <c r="W6" s="53"/>
      <c r="X6" s="53"/>
      <c r="Y6" s="59"/>
      <c r="Z6" s="14"/>
      <c r="AA6" s="14" t="s">
        <v>53</v>
      </c>
      <c r="AB6" s="14"/>
      <c r="AC6" s="14"/>
      <c r="AD6" s="60"/>
      <c r="AE6" s="14"/>
      <c r="AF6" s="14"/>
      <c r="AG6" s="60">
        <f t="shared" si="0"/>
        <v>7</v>
      </c>
      <c r="AH6" s="14"/>
      <c r="AI6" s="61">
        <f t="shared" si="1"/>
        <v>600</v>
      </c>
      <c r="AJ6" s="14"/>
      <c r="AK6" s="60">
        <f t="shared" si="2"/>
        <v>4</v>
      </c>
      <c r="AL6" s="61">
        <f t="shared" si="3"/>
        <v>400</v>
      </c>
      <c r="AM6" s="14"/>
      <c r="AN6" s="60">
        <f t="shared" si="4"/>
        <v>4</v>
      </c>
      <c r="AO6" s="14"/>
      <c r="AP6" s="14"/>
      <c r="AQ6" s="60"/>
      <c r="AR6" s="60">
        <f t="shared" si="5"/>
        <v>9</v>
      </c>
      <c r="AS6" s="115">
        <f t="shared" si="6"/>
        <v>44930</v>
      </c>
      <c r="AT6" s="60"/>
      <c r="AU6" s="113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12"/>
      <c r="BZ6" s="112"/>
      <c r="CA6" s="112"/>
      <c r="CB6" s="112"/>
      <c r="CC6" s="112"/>
      <c r="CD6" s="112"/>
      <c r="CE6" s="112"/>
    </row>
    <row r="7" spans="1:83" ht="20.100000000000001" customHeight="1">
      <c r="A7" s="153" t="s">
        <v>4</v>
      </c>
      <c r="B7" s="154"/>
      <c r="C7" s="154"/>
      <c r="D7" s="154"/>
      <c r="E7" s="148"/>
      <c r="F7" s="149"/>
      <c r="G7" s="149"/>
      <c r="H7" s="150"/>
      <c r="I7" s="151" t="s">
        <v>3</v>
      </c>
      <c r="J7" s="155" t="s">
        <v>87</v>
      </c>
      <c r="K7" s="156"/>
      <c r="L7" s="157"/>
      <c r="M7" s="14"/>
      <c r="N7" s="53" t="s">
        <v>28</v>
      </c>
      <c r="O7" s="53"/>
      <c r="P7" s="53"/>
      <c r="Q7" s="53" t="s">
        <v>36</v>
      </c>
      <c r="R7" s="53"/>
      <c r="S7" s="53"/>
      <c r="T7" s="53"/>
      <c r="U7" s="53"/>
      <c r="V7" s="53"/>
      <c r="W7" s="53"/>
      <c r="X7" s="53"/>
      <c r="Y7" s="59"/>
      <c r="Z7" s="14"/>
      <c r="AA7" s="14" t="s">
        <v>54</v>
      </c>
      <c r="AB7" s="14"/>
      <c r="AC7" s="14"/>
      <c r="AD7" s="60"/>
      <c r="AE7" s="14"/>
      <c r="AF7" s="14"/>
      <c r="AG7" s="60">
        <f t="shared" si="0"/>
        <v>8</v>
      </c>
      <c r="AH7" s="14"/>
      <c r="AI7" s="61">
        <f t="shared" si="1"/>
        <v>700</v>
      </c>
      <c r="AJ7" s="14"/>
      <c r="AK7" s="60">
        <f t="shared" si="2"/>
        <v>5</v>
      </c>
      <c r="AL7" s="61">
        <f t="shared" si="3"/>
        <v>500</v>
      </c>
      <c r="AM7" s="14"/>
      <c r="AN7" s="60">
        <f t="shared" si="4"/>
        <v>5</v>
      </c>
      <c r="AO7" s="14"/>
      <c r="AP7" s="14"/>
      <c r="AQ7" s="60"/>
      <c r="AR7" s="60">
        <f t="shared" si="5"/>
        <v>10</v>
      </c>
      <c r="AS7" s="115">
        <f t="shared" si="6"/>
        <v>44931</v>
      </c>
      <c r="AT7" s="60"/>
      <c r="AU7" s="113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12"/>
      <c r="BZ7" s="112"/>
      <c r="CA7" s="112"/>
      <c r="CB7" s="112"/>
      <c r="CC7" s="112"/>
      <c r="CD7" s="112"/>
      <c r="CE7" s="112"/>
    </row>
    <row r="8" spans="1:83" ht="20.100000000000001" customHeight="1">
      <c r="A8" s="153" t="s">
        <v>95</v>
      </c>
      <c r="B8" s="154"/>
      <c r="C8" s="154"/>
      <c r="D8" s="154"/>
      <c r="E8" s="148"/>
      <c r="F8" s="149"/>
      <c r="G8" s="149"/>
      <c r="H8" s="150"/>
      <c r="I8" s="151"/>
      <c r="J8" s="158" t="s">
        <v>81</v>
      </c>
      <c r="K8" s="159"/>
      <c r="L8" s="160"/>
      <c r="M8" s="14"/>
      <c r="N8" s="53" t="s">
        <v>22</v>
      </c>
      <c r="O8" s="53"/>
      <c r="P8" s="53"/>
      <c r="Q8" s="53" t="s">
        <v>62</v>
      </c>
      <c r="R8" s="53"/>
      <c r="S8" s="53"/>
      <c r="T8" s="53"/>
      <c r="U8" s="53"/>
      <c r="V8" s="53"/>
      <c r="W8" s="53"/>
      <c r="X8" s="53"/>
      <c r="Y8" s="59"/>
      <c r="Z8" s="14"/>
      <c r="AA8" s="14" t="s">
        <v>55</v>
      </c>
      <c r="AB8" s="14"/>
      <c r="AC8" s="14"/>
      <c r="AD8" s="60"/>
      <c r="AE8" s="14"/>
      <c r="AF8" s="14"/>
      <c r="AG8" s="60">
        <f t="shared" si="0"/>
        <v>9</v>
      </c>
      <c r="AH8" s="14"/>
      <c r="AI8" s="61">
        <f t="shared" si="1"/>
        <v>800</v>
      </c>
      <c r="AJ8" s="14"/>
      <c r="AK8" s="60">
        <f t="shared" si="2"/>
        <v>6</v>
      </c>
      <c r="AL8" s="61">
        <f t="shared" si="3"/>
        <v>600</v>
      </c>
      <c r="AM8" s="14"/>
      <c r="AN8" s="60">
        <f t="shared" si="4"/>
        <v>6</v>
      </c>
      <c r="AO8" s="14"/>
      <c r="AP8" s="14"/>
      <c r="AQ8" s="60"/>
      <c r="AR8" s="60">
        <f t="shared" si="5"/>
        <v>11</v>
      </c>
      <c r="AS8" s="115">
        <f t="shared" si="6"/>
        <v>44932</v>
      </c>
      <c r="AT8" s="60"/>
      <c r="AU8" s="113"/>
      <c r="AV8" s="112"/>
      <c r="AW8" s="112"/>
      <c r="AX8" s="112"/>
      <c r="AY8" s="112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12"/>
      <c r="BZ8" s="112"/>
      <c r="CA8" s="112"/>
      <c r="CB8" s="112"/>
      <c r="CC8" s="112"/>
      <c r="CD8" s="112"/>
      <c r="CE8" s="112"/>
    </row>
    <row r="9" spans="1:83" ht="20.100000000000001" customHeight="1">
      <c r="A9" s="153" t="s">
        <v>99</v>
      </c>
      <c r="B9" s="154"/>
      <c r="C9" s="154"/>
      <c r="D9" s="178"/>
      <c r="E9" s="170" t="s">
        <v>101</v>
      </c>
      <c r="F9" s="171"/>
      <c r="G9" s="171"/>
      <c r="H9" s="172"/>
      <c r="I9" s="152"/>
      <c r="J9" s="161" t="s">
        <v>82</v>
      </c>
      <c r="K9" s="162"/>
      <c r="L9" s="163"/>
      <c r="M9" s="14"/>
      <c r="N9" s="53" t="s">
        <v>39</v>
      </c>
      <c r="O9" s="53"/>
      <c r="P9" s="53"/>
      <c r="Q9" s="53" t="s">
        <v>105</v>
      </c>
      <c r="R9" s="53"/>
      <c r="S9" s="53"/>
      <c r="T9" s="57" t="s">
        <v>108</v>
      </c>
      <c r="U9" s="53"/>
      <c r="V9" s="53"/>
      <c r="W9" s="53"/>
      <c r="X9" s="53"/>
      <c r="Y9" s="59"/>
      <c r="Z9" s="14"/>
      <c r="AA9" s="14"/>
      <c r="AB9" s="14"/>
      <c r="AC9" s="14"/>
      <c r="AD9" s="60"/>
      <c r="AE9" s="14"/>
      <c r="AF9" s="14"/>
      <c r="AG9" s="60">
        <f t="shared" si="0"/>
        <v>10</v>
      </c>
      <c r="AH9" s="14"/>
      <c r="AI9" s="61">
        <f t="shared" si="1"/>
        <v>900</v>
      </c>
      <c r="AJ9" s="14"/>
      <c r="AK9" s="60">
        <f t="shared" si="2"/>
        <v>7</v>
      </c>
      <c r="AL9" s="61">
        <f t="shared" si="3"/>
        <v>700</v>
      </c>
      <c r="AM9" s="14"/>
      <c r="AN9" s="60">
        <f t="shared" si="4"/>
        <v>7</v>
      </c>
      <c r="AO9" s="14"/>
      <c r="AP9" s="14"/>
      <c r="AQ9" s="60"/>
      <c r="AR9" s="60">
        <f t="shared" si="5"/>
        <v>12</v>
      </c>
      <c r="AS9" s="115">
        <f t="shared" si="6"/>
        <v>44933</v>
      </c>
      <c r="AT9" s="60"/>
      <c r="AU9" s="113"/>
      <c r="AV9" s="112"/>
      <c r="AW9" s="112"/>
      <c r="AX9" s="112"/>
      <c r="AY9" s="112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12"/>
      <c r="BZ9" s="112"/>
      <c r="CA9" s="112"/>
      <c r="CB9" s="112"/>
      <c r="CC9" s="112"/>
      <c r="CD9" s="112"/>
      <c r="CE9" s="112"/>
    </row>
    <row r="10" spans="1:83" ht="20.100000000000001" customHeight="1">
      <c r="A10" s="153" t="s">
        <v>100</v>
      </c>
      <c r="B10" s="154"/>
      <c r="C10" s="154"/>
      <c r="D10" s="178"/>
      <c r="E10" s="173" t="s">
        <v>98</v>
      </c>
      <c r="F10" s="174"/>
      <c r="G10" s="174"/>
      <c r="H10" s="175"/>
      <c r="I10" s="139" t="s">
        <v>10</v>
      </c>
      <c r="J10" s="6" t="s">
        <v>5</v>
      </c>
      <c r="K10" s="12"/>
      <c r="L10" s="13"/>
      <c r="M10" s="14"/>
      <c r="N10" s="53" t="s">
        <v>40</v>
      </c>
      <c r="O10" s="53"/>
      <c r="P10" s="53"/>
      <c r="Q10" s="53" t="s">
        <v>63</v>
      </c>
      <c r="R10" s="53"/>
      <c r="S10" s="53"/>
      <c r="T10" s="14"/>
      <c r="U10" s="53"/>
      <c r="V10" s="53"/>
      <c r="W10" s="53"/>
      <c r="X10" s="53"/>
      <c r="Y10" s="59"/>
      <c r="Z10" s="14"/>
      <c r="AA10" s="14"/>
      <c r="AB10" s="14"/>
      <c r="AC10" s="14"/>
      <c r="AD10" s="62"/>
      <c r="AE10" s="14"/>
      <c r="AF10" s="14"/>
      <c r="AG10" s="60">
        <f t="shared" si="0"/>
        <v>11</v>
      </c>
      <c r="AH10" s="14"/>
      <c r="AI10" s="61">
        <f t="shared" si="1"/>
        <v>1000</v>
      </c>
      <c r="AJ10" s="14"/>
      <c r="AK10" s="60">
        <f t="shared" si="2"/>
        <v>8</v>
      </c>
      <c r="AL10" s="61">
        <f t="shared" si="3"/>
        <v>800</v>
      </c>
      <c r="AM10" s="14"/>
      <c r="AN10" s="60">
        <f t="shared" si="4"/>
        <v>8</v>
      </c>
      <c r="AO10" s="14"/>
      <c r="AP10" s="14"/>
      <c r="AQ10" s="60"/>
      <c r="AR10" s="60">
        <f t="shared" si="5"/>
        <v>13</v>
      </c>
      <c r="AS10" s="115">
        <f t="shared" si="6"/>
        <v>44934</v>
      </c>
      <c r="AT10" s="60"/>
      <c r="AU10" s="113"/>
      <c r="AV10" s="112"/>
      <c r="AW10" s="112"/>
      <c r="AX10" s="112"/>
      <c r="AY10" s="112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12"/>
      <c r="BZ10" s="112"/>
      <c r="CA10" s="112"/>
      <c r="CB10" s="112"/>
      <c r="CC10" s="112"/>
      <c r="CD10" s="112"/>
      <c r="CE10" s="112"/>
    </row>
    <row r="11" spans="1:83" ht="20.100000000000001" customHeight="1">
      <c r="A11" s="153" t="s">
        <v>6</v>
      </c>
      <c r="B11" s="154"/>
      <c r="C11" s="154"/>
      <c r="D11" s="178"/>
      <c r="E11" s="164"/>
      <c r="F11" s="165"/>
      <c r="G11" s="165"/>
      <c r="H11" s="166"/>
      <c r="I11" s="140"/>
      <c r="J11" s="7" t="s">
        <v>88</v>
      </c>
      <c r="K11" s="2"/>
      <c r="L11" s="11"/>
      <c r="M11" s="14"/>
      <c r="N11" s="53" t="s">
        <v>59</v>
      </c>
      <c r="O11" s="53"/>
      <c r="P11" s="53"/>
      <c r="Q11" s="53" t="s">
        <v>106</v>
      </c>
      <c r="R11" s="53"/>
      <c r="S11" s="53"/>
      <c r="T11" s="14" t="s">
        <v>109</v>
      </c>
      <c r="U11" s="53"/>
      <c r="V11" s="53"/>
      <c r="W11" s="53"/>
      <c r="X11" s="53"/>
      <c r="Y11" s="59"/>
      <c r="Z11" s="14"/>
      <c r="AA11" s="63" t="s">
        <v>57</v>
      </c>
      <c r="AB11" s="14"/>
      <c r="AC11" s="14"/>
      <c r="AD11" s="60"/>
      <c r="AE11" s="14"/>
      <c r="AF11" s="14"/>
      <c r="AG11" s="60">
        <f t="shared" si="0"/>
        <v>12</v>
      </c>
      <c r="AH11" s="14"/>
      <c r="AI11" s="61">
        <f t="shared" si="1"/>
        <v>1100</v>
      </c>
      <c r="AJ11" s="14"/>
      <c r="AK11" s="60">
        <f t="shared" si="2"/>
        <v>9</v>
      </c>
      <c r="AL11" s="61">
        <f t="shared" si="3"/>
        <v>900</v>
      </c>
      <c r="AM11" s="14"/>
      <c r="AN11" s="60">
        <f t="shared" si="4"/>
        <v>9</v>
      </c>
      <c r="AO11" s="14"/>
      <c r="AP11" s="14"/>
      <c r="AQ11" s="60"/>
      <c r="AR11" s="60">
        <f t="shared" si="5"/>
        <v>14</v>
      </c>
      <c r="AS11" s="115">
        <f t="shared" si="6"/>
        <v>44935</v>
      </c>
      <c r="AT11" s="60"/>
      <c r="AU11" s="113"/>
      <c r="AV11" s="112"/>
      <c r="AW11" s="112"/>
      <c r="AX11" s="112"/>
      <c r="AY11" s="112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12"/>
      <c r="BZ11" s="112"/>
      <c r="CA11" s="112"/>
      <c r="CB11" s="112"/>
      <c r="CC11" s="112"/>
      <c r="CD11" s="112"/>
      <c r="CE11" s="112"/>
    </row>
    <row r="12" spans="1:83" ht="20.100000000000001" customHeight="1">
      <c r="A12" s="142" t="s">
        <v>7</v>
      </c>
      <c r="B12" s="143"/>
      <c r="C12" s="143"/>
      <c r="D12" s="144"/>
      <c r="E12" s="167"/>
      <c r="F12" s="168"/>
      <c r="G12" s="168"/>
      <c r="H12" s="169"/>
      <c r="I12" s="141"/>
      <c r="J12" s="8" t="s">
        <v>8</v>
      </c>
      <c r="K12" s="4"/>
      <c r="L12" s="5"/>
      <c r="M12" s="14"/>
      <c r="N12" s="53" t="s">
        <v>80</v>
      </c>
      <c r="O12" s="53"/>
      <c r="P12" s="53"/>
      <c r="Q12" s="53" t="s">
        <v>91</v>
      </c>
      <c r="R12" s="53"/>
      <c r="S12" s="53"/>
      <c r="T12" s="14" t="s">
        <v>110</v>
      </c>
      <c r="U12" s="53"/>
      <c r="V12" s="53"/>
      <c r="W12" s="53"/>
      <c r="X12" s="53"/>
      <c r="Y12" s="59"/>
      <c r="Z12" s="14"/>
      <c r="AA12" s="14"/>
      <c r="AB12" s="14"/>
      <c r="AC12" s="14"/>
      <c r="AD12" s="60"/>
      <c r="AE12" s="14"/>
      <c r="AF12" s="14"/>
      <c r="AG12" s="60">
        <f t="shared" si="0"/>
        <v>13</v>
      </c>
      <c r="AH12" s="14"/>
      <c r="AI12" s="61">
        <f t="shared" si="1"/>
        <v>1200</v>
      </c>
      <c r="AJ12" s="14"/>
      <c r="AK12" s="60">
        <f t="shared" si="2"/>
        <v>10</v>
      </c>
      <c r="AL12" s="61">
        <f t="shared" si="3"/>
        <v>1000</v>
      </c>
      <c r="AM12" s="14"/>
      <c r="AN12" s="60">
        <f t="shared" si="4"/>
        <v>10</v>
      </c>
      <c r="AO12" s="14"/>
      <c r="AP12" s="14"/>
      <c r="AQ12" s="60"/>
      <c r="AR12" s="60">
        <f t="shared" si="5"/>
        <v>15</v>
      </c>
      <c r="AS12" s="115">
        <f t="shared" si="6"/>
        <v>44936</v>
      </c>
      <c r="AT12" s="60"/>
      <c r="AU12" s="113"/>
      <c r="AV12" s="112"/>
      <c r="AW12" s="112"/>
      <c r="AX12" s="112"/>
      <c r="AY12" s="112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12"/>
      <c r="BZ12" s="112"/>
      <c r="CA12" s="112"/>
      <c r="CB12" s="112"/>
      <c r="CC12" s="112"/>
      <c r="CD12" s="112"/>
      <c r="CE12" s="112"/>
    </row>
    <row r="13" spans="1:83" ht="16.5">
      <c r="A13" s="69"/>
      <c r="B13" s="2"/>
      <c r="C13" s="2"/>
      <c r="D13" s="2"/>
      <c r="E13" s="3"/>
      <c r="F13" s="3"/>
      <c r="G13" s="2"/>
      <c r="H13" s="2"/>
      <c r="I13" s="2"/>
      <c r="J13" s="2"/>
      <c r="K13" s="27"/>
      <c r="L13" s="32"/>
      <c r="M13" s="14"/>
      <c r="N13" s="53" t="s">
        <v>30</v>
      </c>
      <c r="O13" s="53"/>
      <c r="P13" s="53"/>
      <c r="Q13" s="52" t="s">
        <v>73</v>
      </c>
      <c r="R13" s="53"/>
      <c r="S13" s="53"/>
      <c r="T13" s="14" t="s">
        <v>118</v>
      </c>
      <c r="U13" s="64"/>
      <c r="V13" s="64"/>
      <c r="W13" s="64"/>
      <c r="X13" s="64"/>
      <c r="Y13" s="62"/>
      <c r="Z13" s="64"/>
      <c r="AA13" s="14" t="s">
        <v>50</v>
      </c>
      <c r="AB13" s="14"/>
      <c r="AC13" s="14"/>
      <c r="AD13" s="60"/>
      <c r="AE13" s="14"/>
      <c r="AF13" s="14"/>
      <c r="AG13" s="60">
        <f t="shared" si="0"/>
        <v>14</v>
      </c>
      <c r="AH13" s="14"/>
      <c r="AI13" s="61">
        <f t="shared" si="1"/>
        <v>1300</v>
      </c>
      <c r="AJ13" s="14"/>
      <c r="AK13" s="60">
        <f t="shared" si="2"/>
        <v>11</v>
      </c>
      <c r="AL13" s="61">
        <f t="shared" si="3"/>
        <v>1100</v>
      </c>
      <c r="AM13" s="14"/>
      <c r="AN13" s="60">
        <f t="shared" si="4"/>
        <v>11</v>
      </c>
      <c r="AO13" s="14"/>
      <c r="AP13" s="14"/>
      <c r="AQ13" s="60"/>
      <c r="AR13" s="60">
        <f t="shared" si="5"/>
        <v>16</v>
      </c>
      <c r="AS13" s="115">
        <f t="shared" si="6"/>
        <v>44937</v>
      </c>
      <c r="AT13" s="60"/>
      <c r="AU13" s="113"/>
      <c r="AV13" s="112"/>
      <c r="AW13" s="112"/>
      <c r="AX13" s="112"/>
      <c r="AY13" s="112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12"/>
      <c r="BZ13" s="112"/>
      <c r="CA13" s="112"/>
      <c r="CB13" s="112"/>
      <c r="CC13" s="112"/>
      <c r="CD13" s="112"/>
      <c r="CE13" s="112"/>
    </row>
    <row r="14" spans="1:83" ht="20.25" customHeight="1">
      <c r="A14" s="290" t="s">
        <v>48</v>
      </c>
      <c r="B14" s="291"/>
      <c r="C14" s="291"/>
      <c r="D14" s="292"/>
      <c r="E14" s="256" t="s">
        <v>56</v>
      </c>
      <c r="F14" s="257"/>
      <c r="G14" s="257"/>
      <c r="H14" s="258"/>
      <c r="I14" s="24"/>
      <c r="J14" s="26"/>
      <c r="K14" s="9"/>
      <c r="L14" s="67"/>
      <c r="M14" s="14"/>
      <c r="N14" s="53" t="s">
        <v>31</v>
      </c>
      <c r="O14" s="53"/>
      <c r="P14" s="53"/>
      <c r="Q14" s="53"/>
      <c r="R14" s="53"/>
      <c r="S14" s="53"/>
      <c r="T14" s="14"/>
      <c r="U14" s="53"/>
      <c r="V14" s="53"/>
      <c r="W14" s="53"/>
      <c r="X14" s="53"/>
      <c r="Y14" s="59"/>
      <c r="Z14" s="14"/>
      <c r="AA14" s="14" t="s">
        <v>51</v>
      </c>
      <c r="AB14" s="14"/>
      <c r="AC14" s="14"/>
      <c r="AD14" s="60"/>
      <c r="AE14" s="14"/>
      <c r="AF14" s="14"/>
      <c r="AG14" s="60">
        <f t="shared" si="0"/>
        <v>15</v>
      </c>
      <c r="AH14" s="14"/>
      <c r="AI14" s="61">
        <f t="shared" si="1"/>
        <v>1400</v>
      </c>
      <c r="AJ14" s="14"/>
      <c r="AK14" s="60">
        <f t="shared" si="2"/>
        <v>12</v>
      </c>
      <c r="AL14" s="61">
        <f t="shared" si="3"/>
        <v>1200</v>
      </c>
      <c r="AM14" s="14"/>
      <c r="AN14" s="60">
        <f t="shared" si="4"/>
        <v>12</v>
      </c>
      <c r="AO14" s="14"/>
      <c r="AP14" s="14"/>
      <c r="AQ14" s="60"/>
      <c r="AR14" s="60">
        <f t="shared" si="5"/>
        <v>17</v>
      </c>
      <c r="AS14" s="115">
        <f t="shared" si="6"/>
        <v>44938</v>
      </c>
      <c r="AT14" s="60"/>
      <c r="AU14" s="113"/>
      <c r="AV14" s="112"/>
      <c r="AW14" s="112"/>
      <c r="AX14" s="112"/>
      <c r="AY14" s="112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12"/>
      <c r="BZ14" s="112"/>
      <c r="CA14" s="112"/>
      <c r="CB14" s="112"/>
      <c r="CC14" s="112"/>
      <c r="CD14" s="112"/>
      <c r="CE14" s="112"/>
    </row>
    <row r="15" spans="1:83" ht="20.25" customHeight="1">
      <c r="A15" s="261" t="s">
        <v>85</v>
      </c>
      <c r="B15" s="262"/>
      <c r="C15" s="262"/>
      <c r="D15" s="263"/>
      <c r="E15" s="264" t="str">
        <f>IF(OR(E14="dinsdag",E14="woensdag",E14="donderdag",E14="vrijdag"),"tussen 14:30 en 16:30 uur","")</f>
        <v/>
      </c>
      <c r="F15" s="265"/>
      <c r="G15" s="265"/>
      <c r="H15" s="266"/>
      <c r="I15" s="105" t="str">
        <f>IF(E14="zaterdag","tussen 13:00 en 14:00 uur","")</f>
        <v/>
      </c>
      <c r="J15" s="106" t="str">
        <f>IF(E14="zondag","om 11:00 uur","")</f>
        <v/>
      </c>
      <c r="K15" s="9"/>
      <c r="L15" s="67"/>
      <c r="M15" s="14"/>
      <c r="N15" s="53" t="s">
        <v>32</v>
      </c>
      <c r="O15" s="52"/>
      <c r="P15" s="53"/>
      <c r="Q15" s="53" t="s">
        <v>37</v>
      </c>
      <c r="R15" s="53"/>
      <c r="S15" s="53"/>
      <c r="T15" s="53"/>
      <c r="U15" s="53"/>
      <c r="V15" s="53"/>
      <c r="W15" s="53"/>
      <c r="X15" s="53"/>
      <c r="Y15" s="59"/>
      <c r="Z15" s="14"/>
      <c r="AA15" s="14" t="s">
        <v>52</v>
      </c>
      <c r="AB15" s="14"/>
      <c r="AC15" s="14"/>
      <c r="AD15" s="60"/>
      <c r="AE15" s="14"/>
      <c r="AF15" s="14"/>
      <c r="AG15" s="60">
        <f t="shared" si="0"/>
        <v>16</v>
      </c>
      <c r="AH15" s="14"/>
      <c r="AI15" s="61">
        <f t="shared" si="1"/>
        <v>1500</v>
      </c>
      <c r="AJ15" s="14"/>
      <c r="AK15" s="60">
        <f t="shared" si="2"/>
        <v>13</v>
      </c>
      <c r="AL15" s="61">
        <f t="shared" si="3"/>
        <v>1300</v>
      </c>
      <c r="AM15" s="14"/>
      <c r="AN15" s="60">
        <f t="shared" si="4"/>
        <v>13</v>
      </c>
      <c r="AO15" s="14"/>
      <c r="AP15" s="14"/>
      <c r="AQ15" s="60"/>
      <c r="AR15" s="60">
        <f t="shared" si="5"/>
        <v>18</v>
      </c>
      <c r="AS15" s="115">
        <f t="shared" si="6"/>
        <v>44939</v>
      </c>
      <c r="AT15" s="60"/>
      <c r="AU15" s="60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12"/>
      <c r="BZ15" s="112"/>
      <c r="CA15" s="112"/>
      <c r="CB15" s="112"/>
      <c r="CC15" s="112"/>
      <c r="CD15" s="112"/>
      <c r="CE15" s="112"/>
    </row>
    <row r="16" spans="1:83" ht="20.25" customHeight="1">
      <c r="A16" s="300"/>
      <c r="B16" s="301"/>
      <c r="C16" s="109"/>
      <c r="D16" s="299"/>
      <c r="E16" s="299"/>
      <c r="F16" s="299"/>
      <c r="G16" s="299"/>
      <c r="H16" s="299"/>
      <c r="I16" s="299"/>
      <c r="J16" s="28"/>
      <c r="K16" s="25"/>
      <c r="L16" s="68"/>
      <c r="M16" s="14"/>
      <c r="N16" s="53" t="s">
        <v>27</v>
      </c>
      <c r="O16" s="53"/>
      <c r="P16" s="53"/>
      <c r="Q16" s="53" t="s">
        <v>38</v>
      </c>
      <c r="R16" s="53"/>
      <c r="S16" s="53"/>
      <c r="T16" s="52" t="s">
        <v>74</v>
      </c>
      <c r="U16" s="53"/>
      <c r="V16" s="53"/>
      <c r="W16" s="53"/>
      <c r="X16" s="53"/>
      <c r="Y16" s="59"/>
      <c r="Z16" s="14"/>
      <c r="AA16" s="14" t="s">
        <v>53</v>
      </c>
      <c r="AB16" s="14"/>
      <c r="AC16" s="14"/>
      <c r="AD16" s="60"/>
      <c r="AE16" s="14"/>
      <c r="AF16" s="14"/>
      <c r="AG16" s="60">
        <f t="shared" si="0"/>
        <v>17</v>
      </c>
      <c r="AH16" s="14"/>
      <c r="AI16" s="61">
        <f t="shared" si="1"/>
        <v>1600</v>
      </c>
      <c r="AJ16" s="14"/>
      <c r="AK16" s="60">
        <f t="shared" si="2"/>
        <v>14</v>
      </c>
      <c r="AL16" s="61">
        <f t="shared" si="3"/>
        <v>1400</v>
      </c>
      <c r="AM16" s="14"/>
      <c r="AN16" s="60">
        <f t="shared" si="4"/>
        <v>14</v>
      </c>
      <c r="AO16" s="14"/>
      <c r="AP16" s="14"/>
      <c r="AQ16" s="60"/>
      <c r="AR16" s="60">
        <f t="shared" si="5"/>
        <v>19</v>
      </c>
      <c r="AS16" s="115">
        <f t="shared" si="6"/>
        <v>44940</v>
      </c>
      <c r="AT16" s="60"/>
      <c r="AU16" s="60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12"/>
      <c r="BZ16" s="112"/>
      <c r="CA16" s="112"/>
      <c r="CB16" s="112"/>
      <c r="CC16" s="112"/>
      <c r="CD16" s="112"/>
      <c r="CE16" s="112"/>
    </row>
    <row r="17" spans="1:83" ht="20.25" customHeight="1">
      <c r="A17" s="293" t="s">
        <v>49</v>
      </c>
      <c r="B17" s="294"/>
      <c r="C17" s="294"/>
      <c r="D17" s="295"/>
      <c r="E17" s="296" t="s">
        <v>57</v>
      </c>
      <c r="F17" s="297"/>
      <c r="G17" s="297"/>
      <c r="H17" s="298"/>
      <c r="I17" s="110"/>
      <c r="J17" s="111"/>
      <c r="K17" s="259"/>
      <c r="L17" s="260"/>
      <c r="M17" s="29"/>
      <c r="N17" s="53" t="s">
        <v>41</v>
      </c>
      <c r="O17" s="53"/>
      <c r="P17" s="53"/>
      <c r="Q17" s="53" t="s">
        <v>42</v>
      </c>
      <c r="R17" s="53"/>
      <c r="S17" s="53"/>
      <c r="T17" s="53"/>
      <c r="U17" s="53"/>
      <c r="V17" s="53"/>
      <c r="W17" s="53"/>
      <c r="X17" s="53"/>
      <c r="Y17" s="59"/>
      <c r="Z17" s="14"/>
      <c r="AA17" s="14" t="s">
        <v>54</v>
      </c>
      <c r="AB17" s="14"/>
      <c r="AC17" s="14"/>
      <c r="AD17" s="60"/>
      <c r="AE17" s="14"/>
      <c r="AF17" s="14"/>
      <c r="AG17" s="60">
        <f t="shared" si="0"/>
        <v>18</v>
      </c>
      <c r="AH17" s="14"/>
      <c r="AI17" s="61">
        <f t="shared" si="1"/>
        <v>1700</v>
      </c>
      <c r="AJ17" s="14"/>
      <c r="AK17" s="60">
        <f t="shared" si="2"/>
        <v>15</v>
      </c>
      <c r="AL17" s="61">
        <f t="shared" si="3"/>
        <v>1500</v>
      </c>
      <c r="AM17" s="14"/>
      <c r="AN17" s="60">
        <f t="shared" si="4"/>
        <v>15</v>
      </c>
      <c r="AO17" s="14"/>
      <c r="AP17" s="14"/>
      <c r="AQ17" s="60"/>
      <c r="AR17" s="60" t="s">
        <v>113</v>
      </c>
      <c r="AS17" s="115">
        <f t="shared" si="6"/>
        <v>44941</v>
      </c>
      <c r="AT17" s="60"/>
      <c r="AU17" s="60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12"/>
      <c r="BZ17" s="112"/>
      <c r="CA17" s="112"/>
      <c r="CB17" s="112"/>
      <c r="CC17" s="112"/>
      <c r="CD17" s="112"/>
      <c r="CE17" s="112"/>
    </row>
    <row r="18" spans="1:83" ht="20.25" customHeight="1">
      <c r="A18" s="280"/>
      <c r="B18" s="281"/>
      <c r="C18" s="281"/>
      <c r="D18" s="281"/>
      <c r="E18" s="120"/>
      <c r="F18" s="302"/>
      <c r="G18" s="302"/>
      <c r="H18" s="302"/>
      <c r="I18" s="288" t="s">
        <v>83</v>
      </c>
      <c r="J18" s="289"/>
      <c r="K18" s="286">
        <v>0</v>
      </c>
      <c r="L18" s="287"/>
      <c r="M18" s="29"/>
      <c r="N18" s="53" t="s">
        <v>24</v>
      </c>
      <c r="O18" s="53"/>
      <c r="P18" s="53"/>
      <c r="Q18" s="53" t="s">
        <v>43</v>
      </c>
      <c r="R18" s="53"/>
      <c r="S18" s="53"/>
      <c r="T18" s="53"/>
      <c r="U18" s="53"/>
      <c r="V18" s="53"/>
      <c r="W18" s="53"/>
      <c r="X18" s="53"/>
      <c r="Y18" s="59"/>
      <c r="Z18" s="14"/>
      <c r="AA18" s="14" t="s">
        <v>55</v>
      </c>
      <c r="AB18" s="14"/>
      <c r="AC18" s="14"/>
      <c r="AD18" s="60"/>
      <c r="AE18" s="14"/>
      <c r="AF18" s="14"/>
      <c r="AG18" s="60">
        <f t="shared" si="0"/>
        <v>19</v>
      </c>
      <c r="AH18" s="14"/>
      <c r="AI18" s="61">
        <f t="shared" si="1"/>
        <v>1800</v>
      </c>
      <c r="AJ18" s="14"/>
      <c r="AK18" s="60">
        <f t="shared" si="2"/>
        <v>16</v>
      </c>
      <c r="AL18" s="61">
        <f t="shared" si="3"/>
        <v>1600</v>
      </c>
      <c r="AM18" s="14"/>
      <c r="AN18" s="60">
        <f t="shared" si="4"/>
        <v>16</v>
      </c>
      <c r="AO18" s="14"/>
      <c r="AP18" s="14"/>
      <c r="AQ18" s="60"/>
      <c r="AR18" s="60">
        <f>SUM(AR16+1)</f>
        <v>20</v>
      </c>
      <c r="AS18" s="115">
        <f t="shared" si="6"/>
        <v>44942</v>
      </c>
      <c r="AT18" s="60"/>
      <c r="AU18" s="60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12"/>
      <c r="BZ18" s="112"/>
      <c r="CA18" s="112"/>
      <c r="CB18" s="112"/>
      <c r="CC18" s="112"/>
      <c r="CD18" s="112"/>
      <c r="CE18" s="112"/>
    </row>
    <row r="19" spans="1:83" ht="20.25" customHeight="1" thickBot="1">
      <c r="A19" s="261" t="s">
        <v>84</v>
      </c>
      <c r="B19" s="262"/>
      <c r="C19" s="262"/>
      <c r="D19" s="263"/>
      <c r="E19" s="264" t="str">
        <f>IF(OR(E17="dinsdag",E17="woensdag",E17="donderdag",E17="vrijdag"),"tussen 15:00 en 17:00 uur","")</f>
        <v/>
      </c>
      <c r="F19" s="265"/>
      <c r="G19" s="265"/>
      <c r="H19" s="266"/>
      <c r="I19" s="105" t="str">
        <f>IF(E17="zaterdag","tussen 15:00 en 17:00 uur","")</f>
        <v/>
      </c>
      <c r="J19" s="108" t="str">
        <f>IF(E17="zondag","tussen 11:30 en 12:30 uur","")</f>
        <v/>
      </c>
      <c r="K19" s="267" t="s">
        <v>12</v>
      </c>
      <c r="L19" s="268"/>
      <c r="M19" s="14"/>
      <c r="N19" s="53" t="s">
        <v>26</v>
      </c>
      <c r="O19" s="53"/>
      <c r="P19" s="52"/>
      <c r="Q19" s="53" t="s">
        <v>44</v>
      </c>
      <c r="R19" s="53"/>
      <c r="S19" s="53"/>
      <c r="T19" s="53" t="s">
        <v>64</v>
      </c>
      <c r="U19" s="53"/>
      <c r="V19" s="53"/>
      <c r="W19" s="53"/>
      <c r="X19" s="53"/>
      <c r="Y19" s="59"/>
      <c r="Z19" s="14"/>
      <c r="AA19" s="14"/>
      <c r="AB19" s="14"/>
      <c r="AC19" s="14"/>
      <c r="AD19" s="60"/>
      <c r="AE19" s="14"/>
      <c r="AF19" s="14"/>
      <c r="AG19" s="60">
        <f t="shared" si="0"/>
        <v>20</v>
      </c>
      <c r="AH19" s="14"/>
      <c r="AI19" s="61">
        <f t="shared" si="1"/>
        <v>1900</v>
      </c>
      <c r="AJ19" s="14"/>
      <c r="AK19" s="60">
        <f t="shared" si="2"/>
        <v>17</v>
      </c>
      <c r="AL19" s="61">
        <f t="shared" si="3"/>
        <v>1700</v>
      </c>
      <c r="AM19" s="14"/>
      <c r="AN19" s="60">
        <f t="shared" si="4"/>
        <v>17</v>
      </c>
      <c r="AO19" s="14"/>
      <c r="AP19" s="14"/>
      <c r="AQ19" s="60"/>
      <c r="AR19" s="60">
        <f t="shared" si="5"/>
        <v>21</v>
      </c>
      <c r="AS19" s="115">
        <f t="shared" si="6"/>
        <v>44943</v>
      </c>
      <c r="AT19" s="60"/>
      <c r="AU19" s="60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12"/>
      <c r="BZ19" s="112"/>
      <c r="CA19" s="112"/>
      <c r="CB19" s="112"/>
      <c r="CC19" s="112"/>
      <c r="CD19" s="112"/>
      <c r="CE19" s="112"/>
    </row>
    <row r="20" spans="1:83" ht="20.25" customHeight="1">
      <c r="A20" s="280"/>
      <c r="B20" s="281"/>
      <c r="C20" s="281"/>
      <c r="D20" s="281"/>
      <c r="E20" s="255"/>
      <c r="F20" s="255"/>
      <c r="G20" s="255"/>
      <c r="H20" s="255"/>
      <c r="I20" s="107"/>
      <c r="J20" s="117" t="s">
        <v>92</v>
      </c>
      <c r="K20" s="271" t="str">
        <f>IF(AND(K18&lt;=6,K18&gt;0,E10="BEZORGEN"),7.5,"")</f>
        <v/>
      </c>
      <c r="L20" s="272"/>
      <c r="M20" s="29" t="str">
        <f>IF(I18&gt;J18,I18,J18)</f>
        <v>Aantal Km's Voltastr.-Bezorgadres ---&gt;</v>
      </c>
      <c r="N20" s="53" t="s">
        <v>46</v>
      </c>
      <c r="O20" s="53"/>
      <c r="P20" s="53"/>
      <c r="Q20" s="53" t="s">
        <v>45</v>
      </c>
      <c r="R20" s="53"/>
      <c r="S20" s="53"/>
      <c r="T20" s="53" t="s">
        <v>107</v>
      </c>
      <c r="U20" s="53"/>
      <c r="V20" s="53"/>
      <c r="W20" s="53"/>
      <c r="X20" s="53"/>
      <c r="Y20" s="59"/>
      <c r="Z20" s="14"/>
      <c r="AA20" s="14"/>
      <c r="AB20" s="14"/>
      <c r="AC20" s="14"/>
      <c r="AD20" s="60"/>
      <c r="AE20" s="14"/>
      <c r="AF20" s="14"/>
      <c r="AG20" s="60">
        <f t="shared" si="0"/>
        <v>21</v>
      </c>
      <c r="AH20" s="14"/>
      <c r="AI20" s="61">
        <f t="shared" si="1"/>
        <v>2000</v>
      </c>
      <c r="AJ20" s="14"/>
      <c r="AK20" s="60">
        <f t="shared" si="2"/>
        <v>18</v>
      </c>
      <c r="AL20" s="61">
        <f t="shared" si="3"/>
        <v>1800</v>
      </c>
      <c r="AM20" s="14"/>
      <c r="AN20" s="60">
        <f t="shared" si="4"/>
        <v>18</v>
      </c>
      <c r="AO20" s="14"/>
      <c r="AP20" s="14"/>
      <c r="AQ20" s="60"/>
      <c r="AR20" s="60">
        <f t="shared" si="5"/>
        <v>22</v>
      </c>
      <c r="AS20" s="115">
        <f t="shared" si="6"/>
        <v>44944</v>
      </c>
      <c r="AT20" s="60"/>
      <c r="AU20" s="60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12"/>
      <c r="BZ20" s="112"/>
      <c r="CA20" s="112"/>
      <c r="CB20" s="112"/>
      <c r="CC20" s="112"/>
      <c r="CD20" s="112"/>
      <c r="CE20" s="112"/>
    </row>
    <row r="21" spans="1:83" ht="20.25" customHeight="1">
      <c r="A21" s="275" t="s">
        <v>47</v>
      </c>
      <c r="B21" s="276"/>
      <c r="C21" s="276"/>
      <c r="D21" s="277"/>
      <c r="E21" s="256" t="s">
        <v>58</v>
      </c>
      <c r="F21" s="257"/>
      <c r="G21" s="257"/>
      <c r="H21" s="257"/>
      <c r="I21" s="258"/>
      <c r="J21" s="118" t="s">
        <v>93</v>
      </c>
      <c r="K21" s="273" t="str">
        <f>IF(AND(K18&gt;=7,K18&lt;=20,E10="bezorgen"),K18*1.25,"")</f>
        <v/>
      </c>
      <c r="L21" s="274"/>
      <c r="M21" s="29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9"/>
      <c r="Z21" s="14"/>
      <c r="AA21" s="14"/>
      <c r="AB21" s="14"/>
      <c r="AC21" s="14"/>
      <c r="AD21" s="65"/>
      <c r="AE21" s="14"/>
      <c r="AF21" s="14"/>
      <c r="AG21" s="60">
        <f t="shared" si="0"/>
        <v>22</v>
      </c>
      <c r="AH21" s="14"/>
      <c r="AI21" s="61">
        <f t="shared" si="1"/>
        <v>2100</v>
      </c>
      <c r="AJ21" s="14"/>
      <c r="AK21" s="60">
        <f t="shared" si="2"/>
        <v>19</v>
      </c>
      <c r="AL21" s="61">
        <f t="shared" si="3"/>
        <v>1900</v>
      </c>
      <c r="AM21" s="14"/>
      <c r="AN21" s="60">
        <f t="shared" si="4"/>
        <v>19</v>
      </c>
      <c r="AO21" s="14"/>
      <c r="AP21" s="14"/>
      <c r="AQ21" s="60"/>
      <c r="AR21" s="60">
        <f t="shared" si="5"/>
        <v>23</v>
      </c>
      <c r="AS21" s="115">
        <f t="shared" si="6"/>
        <v>44945</v>
      </c>
      <c r="AT21" s="60"/>
      <c r="AU21" s="60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12"/>
      <c r="BZ21" s="112"/>
      <c r="CA21" s="112"/>
      <c r="CB21" s="112"/>
      <c r="CC21" s="112"/>
      <c r="CD21" s="112"/>
      <c r="CE21" s="112"/>
    </row>
    <row r="22" spans="1:83" ht="20.25" thickBot="1">
      <c r="A22" s="278"/>
      <c r="B22" s="279"/>
      <c r="C22" s="279"/>
      <c r="D22" s="279"/>
      <c r="E22" s="104"/>
      <c r="F22" s="104"/>
      <c r="G22" s="104"/>
      <c r="H22" s="104"/>
      <c r="I22" s="10"/>
      <c r="J22" s="118" t="s">
        <v>94</v>
      </c>
      <c r="K22" s="284" t="str">
        <f>IF(K18&gt;20,"OP AANVRAAG","")</f>
        <v/>
      </c>
      <c r="L22" s="285"/>
      <c r="M22" s="27"/>
      <c r="N22" s="27"/>
      <c r="O22" s="27"/>
      <c r="P22" s="53"/>
      <c r="Q22" s="53"/>
      <c r="R22" s="53"/>
      <c r="S22" s="53"/>
      <c r="T22" s="53"/>
      <c r="U22" s="53"/>
      <c r="V22" s="53"/>
      <c r="W22" s="53"/>
      <c r="X22" s="53"/>
      <c r="Y22" s="59"/>
      <c r="Z22" s="14"/>
      <c r="AA22" s="14"/>
      <c r="AB22" s="14"/>
      <c r="AC22" s="14"/>
      <c r="AD22" s="65"/>
      <c r="AE22" s="14"/>
      <c r="AF22" s="14"/>
      <c r="AG22" s="60">
        <f t="shared" si="0"/>
        <v>23</v>
      </c>
      <c r="AH22" s="14"/>
      <c r="AI22" s="61">
        <f t="shared" si="1"/>
        <v>2200</v>
      </c>
      <c r="AJ22" s="14"/>
      <c r="AK22" s="60">
        <f t="shared" si="2"/>
        <v>20</v>
      </c>
      <c r="AL22" s="61">
        <f t="shared" si="3"/>
        <v>2000</v>
      </c>
      <c r="AM22" s="14"/>
      <c r="AN22" s="60">
        <f t="shared" si="4"/>
        <v>20</v>
      </c>
      <c r="AO22" s="14"/>
      <c r="AP22" s="14"/>
      <c r="AQ22" s="60"/>
      <c r="AR22" s="60">
        <f t="shared" si="5"/>
        <v>24</v>
      </c>
      <c r="AS22" s="115">
        <f t="shared" si="6"/>
        <v>44946</v>
      </c>
      <c r="AT22" s="60"/>
      <c r="AU22" s="60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12"/>
      <c r="BZ22" s="112"/>
      <c r="CA22" s="112"/>
      <c r="CB22" s="112"/>
      <c r="CC22" s="112"/>
      <c r="CD22" s="112"/>
      <c r="CE22" s="112"/>
    </row>
    <row r="23" spans="1:83" ht="20.25">
      <c r="A23" s="70"/>
      <c r="B23" s="16"/>
      <c r="C23" s="17"/>
      <c r="D23" s="18"/>
      <c r="E23" s="18"/>
      <c r="F23" s="18"/>
      <c r="G23" s="18"/>
      <c r="H23" s="18"/>
      <c r="I23" s="18"/>
      <c r="J23" s="119" t="s">
        <v>61</v>
      </c>
      <c r="K23" s="269"/>
      <c r="L23" s="270"/>
      <c r="M23" s="25"/>
      <c r="N23" s="122"/>
      <c r="O23" s="122"/>
      <c r="P23" s="14"/>
      <c r="Q23" s="14"/>
      <c r="R23" s="14"/>
      <c r="S23" s="14"/>
      <c r="T23" s="14"/>
      <c r="U23" s="14"/>
      <c r="V23" s="14"/>
      <c r="W23" s="14"/>
      <c r="X23" s="14"/>
      <c r="Y23" s="60"/>
      <c r="Z23" s="14"/>
      <c r="AA23" s="14"/>
      <c r="AB23" s="14"/>
      <c r="AC23" s="14"/>
      <c r="AD23" s="65"/>
      <c r="AE23" s="14"/>
      <c r="AF23" s="14"/>
      <c r="AG23" s="60">
        <f t="shared" si="0"/>
        <v>24</v>
      </c>
      <c r="AH23" s="14"/>
      <c r="AI23" s="61">
        <f t="shared" si="1"/>
        <v>2300</v>
      </c>
      <c r="AJ23" s="14"/>
      <c r="AK23" s="60">
        <f t="shared" si="2"/>
        <v>21</v>
      </c>
      <c r="AL23" s="61">
        <f t="shared" si="3"/>
        <v>2100</v>
      </c>
      <c r="AM23" s="14"/>
      <c r="AN23" s="60">
        <f t="shared" si="4"/>
        <v>21</v>
      </c>
      <c r="AO23" s="14"/>
      <c r="AP23" s="14"/>
      <c r="AQ23" s="60"/>
      <c r="AR23" s="60">
        <f t="shared" si="5"/>
        <v>25</v>
      </c>
      <c r="AS23" s="115">
        <f t="shared" si="6"/>
        <v>44947</v>
      </c>
      <c r="AT23" s="60"/>
      <c r="AU23" s="60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12"/>
      <c r="BZ23" s="112"/>
      <c r="CA23" s="112"/>
      <c r="CB23" s="112"/>
      <c r="CC23" s="112"/>
      <c r="CD23" s="112"/>
      <c r="CE23" s="112"/>
    </row>
    <row r="24" spans="1:83" ht="26.1" customHeight="1">
      <c r="A24" s="182"/>
      <c r="B24" s="183"/>
      <c r="C24" s="184"/>
      <c r="D24" s="197" t="s">
        <v>68</v>
      </c>
      <c r="E24" s="197"/>
      <c r="F24" s="197"/>
      <c r="G24" s="197"/>
      <c r="H24" s="198"/>
      <c r="I24" s="116" t="s">
        <v>71</v>
      </c>
      <c r="J24" s="75"/>
      <c r="K24" s="282" t="str">
        <f>IF(I24="klik &amp; kies aantal stuks vlees ---&gt;","",SUM(M24:AD24))</f>
        <v/>
      </c>
      <c r="L24" s="283"/>
      <c r="M24" s="66">
        <f>IF($D24=$N$3,1.6*$I24,0)</f>
        <v>0</v>
      </c>
      <c r="N24" s="66">
        <f>IF($D24=$N$4,1.6*$I24,0)</f>
        <v>0</v>
      </c>
      <c r="O24" s="66">
        <f>IF($D24=$N$5,1.75*$I24,0)</f>
        <v>0</v>
      </c>
      <c r="P24" s="66">
        <f>IF($D24=$N$6,1.75*$I24,0)</f>
        <v>0</v>
      </c>
      <c r="Q24" s="66">
        <f>IF($D24=$N$7,1.85*$I24,0)</f>
        <v>0</v>
      </c>
      <c r="R24" s="66">
        <f>IF($D24=$N$8,1.85*$I24,0)</f>
        <v>0</v>
      </c>
      <c r="S24" s="66">
        <f>IF($D24=$N$9,2.35*$I24,0)</f>
        <v>0</v>
      </c>
      <c r="T24" s="66">
        <f>IF($D24=$N$10,2.05*$I24,0)</f>
        <v>0</v>
      </c>
      <c r="U24" s="66">
        <f>IF($D24=$N$11,1.1*$I24,0)</f>
        <v>0</v>
      </c>
      <c r="V24" s="66">
        <f>IF($D24=$N$12,2.5*$I24,0)</f>
        <v>0</v>
      </c>
      <c r="W24" s="66">
        <f>IF($D24=$N$13,1.35*$I24,0)</f>
        <v>0</v>
      </c>
      <c r="X24" s="66">
        <f>IF($D24=$N$14,1.85*$I24,0)</f>
        <v>0</v>
      </c>
      <c r="Y24" s="66">
        <f>IF($D24=$N$15,1.85*$I24,0)</f>
        <v>0</v>
      </c>
      <c r="Z24" s="66">
        <f>IF($D24=$N$16,1.85*$I24,0)</f>
        <v>0</v>
      </c>
      <c r="AA24" s="66">
        <f>IF($D24=$N$17,2*$I24,0)</f>
        <v>0</v>
      </c>
      <c r="AB24" s="66">
        <f>IF($D24=$N$18,2.35*$I24,0)</f>
        <v>0</v>
      </c>
      <c r="AC24" s="66">
        <f>IF($D24=$N$19,2.75*$I24,0)</f>
        <v>0</v>
      </c>
      <c r="AD24" s="66">
        <f>IF($D24=$N$20,2.75*$I24,0)</f>
        <v>0</v>
      </c>
      <c r="AE24" s="14"/>
      <c r="AF24" s="14"/>
      <c r="AG24" s="60">
        <f t="shared" si="0"/>
        <v>25</v>
      </c>
      <c r="AH24" s="14"/>
      <c r="AI24" s="61">
        <f t="shared" si="1"/>
        <v>2400</v>
      </c>
      <c r="AJ24" s="14"/>
      <c r="AK24" s="60">
        <f t="shared" si="2"/>
        <v>22</v>
      </c>
      <c r="AL24" s="61">
        <f t="shared" si="3"/>
        <v>2200</v>
      </c>
      <c r="AM24" s="14"/>
      <c r="AN24" s="60">
        <f t="shared" si="4"/>
        <v>22</v>
      </c>
      <c r="AO24" s="14"/>
      <c r="AP24" s="14"/>
      <c r="AQ24" s="60"/>
      <c r="AR24" s="60">
        <f t="shared" si="5"/>
        <v>26</v>
      </c>
      <c r="AS24" s="115">
        <f t="shared" si="6"/>
        <v>44948</v>
      </c>
      <c r="AT24" s="60"/>
      <c r="AU24" s="60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12"/>
      <c r="BZ24" s="112"/>
      <c r="CA24" s="112"/>
      <c r="CB24" s="112"/>
      <c r="CC24" s="112"/>
      <c r="CD24" s="112"/>
      <c r="CE24" s="112"/>
    </row>
    <row r="25" spans="1:83" ht="26.1" customHeight="1">
      <c r="A25" s="185"/>
      <c r="B25" s="186"/>
      <c r="C25" s="187"/>
      <c r="D25" s="197" t="s">
        <v>68</v>
      </c>
      <c r="E25" s="197"/>
      <c r="F25" s="197"/>
      <c r="G25" s="197"/>
      <c r="H25" s="198"/>
      <c r="I25" s="15" t="s">
        <v>71</v>
      </c>
      <c r="J25" s="76"/>
      <c r="K25" s="193" t="str">
        <f>IF(I25="klik &amp; kies aantal stuks vlees ---&gt;","",SUM(M25:AD25))</f>
        <v/>
      </c>
      <c r="L25" s="194"/>
      <c r="M25" s="66">
        <f t="shared" ref="M25:M33" si="7">IF($D25=$N$3,1.6*$I25,0)</f>
        <v>0</v>
      </c>
      <c r="N25" s="66">
        <f t="shared" ref="N25:N33" si="8">IF($D25=$N$4,1.6*$I25,0)</f>
        <v>0</v>
      </c>
      <c r="O25" s="66">
        <f t="shared" ref="O25:O33" si="9">IF($D25=$N$5,1.75*$I25,0)</f>
        <v>0</v>
      </c>
      <c r="P25" s="66">
        <f t="shared" ref="P25:P33" si="10">IF($D25=$N$6,1.75*$I25,0)</f>
        <v>0</v>
      </c>
      <c r="Q25" s="66">
        <f t="shared" ref="Q25:Q33" si="11">IF($D25=$N$7,1.85*$I25,0)</f>
        <v>0</v>
      </c>
      <c r="R25" s="66">
        <f t="shared" ref="R25:R33" si="12">IF($D25=$N$8,1.85*$I25,0)</f>
        <v>0</v>
      </c>
      <c r="S25" s="66">
        <f t="shared" ref="S25:S33" si="13">IF($D25=$N$9,2.35*$I25,0)</f>
        <v>0</v>
      </c>
      <c r="T25" s="66">
        <f t="shared" ref="T25:T33" si="14">IF($D25=$N$10,2.05*$I25,0)</f>
        <v>0</v>
      </c>
      <c r="U25" s="66">
        <f t="shared" ref="U25:U33" si="15">IF($D25=$N$11,1.1*$I25,0)</f>
        <v>0</v>
      </c>
      <c r="V25" s="66">
        <f t="shared" ref="V25:V33" si="16">IF($D25=$N$12,2.5*$I25,0)</f>
        <v>0</v>
      </c>
      <c r="W25" s="66">
        <f t="shared" ref="W25:W33" si="17">IF($D25=$N$13,1.35*$I25,0)</f>
        <v>0</v>
      </c>
      <c r="X25" s="66">
        <f t="shared" ref="X25:X33" si="18">IF($D25=$N$14,1.85*$I25,0)</f>
        <v>0</v>
      </c>
      <c r="Y25" s="66">
        <f t="shared" ref="Y25:Y33" si="19">IF($D25=$N$15,1.85*$I25,0)</f>
        <v>0</v>
      </c>
      <c r="Z25" s="66">
        <f t="shared" ref="Z25:Z33" si="20">IF($D25=$N$16,1.85*$I25,0)</f>
        <v>0</v>
      </c>
      <c r="AA25" s="66">
        <f t="shared" ref="AA25:AA33" si="21">IF($D25=$N$17,2*$I25,0)</f>
        <v>0</v>
      </c>
      <c r="AB25" s="66">
        <f t="shared" ref="AB25:AB33" si="22">IF($D25=$N$18,2.35*$I25,0)</f>
        <v>0</v>
      </c>
      <c r="AC25" s="66">
        <f t="shared" ref="AC25:AC33" si="23">IF($D25=$N$19,2.75*$I25,0)</f>
        <v>0</v>
      </c>
      <c r="AD25" s="66">
        <f t="shared" ref="AD25:AD33" si="24">IF($D25=$N$20,2.75*$I25,0)</f>
        <v>0</v>
      </c>
      <c r="AE25" s="14"/>
      <c r="AF25" s="14"/>
      <c r="AG25" s="60">
        <f t="shared" si="0"/>
        <v>26</v>
      </c>
      <c r="AH25" s="14"/>
      <c r="AI25" s="61">
        <f t="shared" si="1"/>
        <v>2500</v>
      </c>
      <c r="AJ25" s="14"/>
      <c r="AK25" s="60">
        <f t="shared" si="2"/>
        <v>23</v>
      </c>
      <c r="AL25" s="61">
        <f t="shared" si="3"/>
        <v>2300</v>
      </c>
      <c r="AM25" s="14"/>
      <c r="AN25" s="60">
        <f t="shared" si="4"/>
        <v>23</v>
      </c>
      <c r="AO25" s="14"/>
      <c r="AP25" s="14"/>
      <c r="AQ25" s="60"/>
      <c r="AR25" s="60">
        <f t="shared" si="5"/>
        <v>27</v>
      </c>
      <c r="AS25" s="115">
        <f t="shared" si="6"/>
        <v>44949</v>
      </c>
      <c r="AT25" s="60"/>
      <c r="AU25" s="60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12"/>
      <c r="BZ25" s="112"/>
      <c r="CA25" s="112"/>
      <c r="CB25" s="112"/>
      <c r="CC25" s="112"/>
      <c r="CD25" s="112"/>
      <c r="CE25" s="112"/>
    </row>
    <row r="26" spans="1:83" ht="26.1" customHeight="1">
      <c r="A26" s="185"/>
      <c r="B26" s="186"/>
      <c r="C26" s="187"/>
      <c r="D26" s="197" t="s">
        <v>68</v>
      </c>
      <c r="E26" s="197"/>
      <c r="F26" s="197"/>
      <c r="G26" s="197"/>
      <c r="H26" s="198"/>
      <c r="I26" s="31" t="s">
        <v>71</v>
      </c>
      <c r="J26" s="77"/>
      <c r="K26" s="193" t="str">
        <f t="shared" ref="K26:K33" si="25">IF(I26="klik &amp; kies aantal stuks vlees ---&gt;","",SUM(M26:AD26))</f>
        <v/>
      </c>
      <c r="L26" s="194"/>
      <c r="M26" s="66">
        <f t="shared" si="7"/>
        <v>0</v>
      </c>
      <c r="N26" s="66">
        <f t="shared" si="8"/>
        <v>0</v>
      </c>
      <c r="O26" s="66">
        <f t="shared" si="9"/>
        <v>0</v>
      </c>
      <c r="P26" s="66">
        <f t="shared" si="10"/>
        <v>0</v>
      </c>
      <c r="Q26" s="66">
        <f t="shared" si="11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E26" s="14"/>
      <c r="AF26" s="14"/>
      <c r="AG26" s="60">
        <f t="shared" si="0"/>
        <v>27</v>
      </c>
      <c r="AH26" s="14"/>
      <c r="AI26" s="61">
        <f t="shared" si="1"/>
        <v>2600</v>
      </c>
      <c r="AJ26" s="14"/>
      <c r="AK26" s="60">
        <f t="shared" si="2"/>
        <v>24</v>
      </c>
      <c r="AL26" s="61">
        <f t="shared" si="3"/>
        <v>2400</v>
      </c>
      <c r="AM26" s="14"/>
      <c r="AN26" s="60">
        <f t="shared" si="4"/>
        <v>24</v>
      </c>
      <c r="AO26" s="14"/>
      <c r="AP26" s="14"/>
      <c r="AQ26" s="60"/>
      <c r="AR26" s="60">
        <f t="shared" si="5"/>
        <v>28</v>
      </c>
      <c r="AS26" s="115">
        <f t="shared" si="6"/>
        <v>44950</v>
      </c>
      <c r="AT26" s="60"/>
      <c r="AU26" s="60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12"/>
      <c r="BZ26" s="112"/>
      <c r="CA26" s="112"/>
      <c r="CB26" s="112"/>
      <c r="CC26" s="112"/>
      <c r="CD26" s="112"/>
      <c r="CE26" s="112"/>
    </row>
    <row r="27" spans="1:83" ht="26.1" customHeight="1">
      <c r="A27" s="185"/>
      <c r="B27" s="186"/>
      <c r="C27" s="187"/>
      <c r="D27" s="197" t="s">
        <v>68</v>
      </c>
      <c r="E27" s="197"/>
      <c r="F27" s="197"/>
      <c r="G27" s="197"/>
      <c r="H27" s="198"/>
      <c r="I27" s="15" t="s">
        <v>71</v>
      </c>
      <c r="J27" s="76"/>
      <c r="K27" s="193" t="str">
        <f t="shared" si="25"/>
        <v/>
      </c>
      <c r="L27" s="194"/>
      <c r="M27" s="66">
        <f t="shared" si="7"/>
        <v>0</v>
      </c>
      <c r="N27" s="66">
        <f t="shared" si="8"/>
        <v>0</v>
      </c>
      <c r="O27" s="66">
        <f t="shared" si="9"/>
        <v>0</v>
      </c>
      <c r="P27" s="66">
        <f t="shared" si="10"/>
        <v>0</v>
      </c>
      <c r="Q27" s="66">
        <f t="shared" si="11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E27" s="14"/>
      <c r="AF27" s="14"/>
      <c r="AG27" s="60">
        <f t="shared" si="0"/>
        <v>28</v>
      </c>
      <c r="AH27" s="14"/>
      <c r="AI27" s="61">
        <f t="shared" si="1"/>
        <v>2700</v>
      </c>
      <c r="AJ27" s="14"/>
      <c r="AK27" s="60">
        <f t="shared" si="2"/>
        <v>25</v>
      </c>
      <c r="AL27" s="61">
        <f t="shared" si="3"/>
        <v>2500</v>
      </c>
      <c r="AM27" s="14"/>
      <c r="AN27" s="60">
        <f t="shared" si="4"/>
        <v>25</v>
      </c>
      <c r="AO27" s="14"/>
      <c r="AP27" s="14"/>
      <c r="AQ27" s="60"/>
      <c r="AR27" s="60">
        <f t="shared" si="5"/>
        <v>29</v>
      </c>
      <c r="AS27" s="115">
        <f t="shared" si="6"/>
        <v>44951</v>
      </c>
      <c r="AT27" s="65"/>
      <c r="AU27" s="65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12"/>
      <c r="BZ27" s="112"/>
      <c r="CA27" s="112"/>
      <c r="CB27" s="112"/>
      <c r="CC27" s="112"/>
      <c r="CD27" s="112"/>
      <c r="CE27" s="112"/>
    </row>
    <row r="28" spans="1:83" ht="26.1" customHeight="1">
      <c r="A28" s="202" t="s">
        <v>20</v>
      </c>
      <c r="B28" s="203"/>
      <c r="C28" s="204"/>
      <c r="D28" s="197" t="s">
        <v>68</v>
      </c>
      <c r="E28" s="197"/>
      <c r="F28" s="197"/>
      <c r="G28" s="197"/>
      <c r="H28" s="198"/>
      <c r="I28" s="15" t="s">
        <v>71</v>
      </c>
      <c r="J28" s="76"/>
      <c r="K28" s="193" t="str">
        <f t="shared" si="25"/>
        <v/>
      </c>
      <c r="L28" s="194"/>
      <c r="M28" s="66">
        <f t="shared" si="7"/>
        <v>0</v>
      </c>
      <c r="N28" s="66">
        <f t="shared" si="8"/>
        <v>0</v>
      </c>
      <c r="O28" s="66">
        <f t="shared" si="9"/>
        <v>0</v>
      </c>
      <c r="P28" s="66">
        <f t="shared" si="10"/>
        <v>0</v>
      </c>
      <c r="Q28" s="66">
        <f t="shared" si="11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E28" s="14"/>
      <c r="AF28" s="14"/>
      <c r="AG28" s="60">
        <f t="shared" si="0"/>
        <v>29</v>
      </c>
      <c r="AH28" s="14"/>
      <c r="AI28" s="61">
        <f t="shared" si="1"/>
        <v>2800</v>
      </c>
      <c r="AJ28" s="14"/>
      <c r="AK28" s="60">
        <f t="shared" si="2"/>
        <v>26</v>
      </c>
      <c r="AL28" s="61">
        <f t="shared" si="3"/>
        <v>2600</v>
      </c>
      <c r="AM28" s="14"/>
      <c r="AN28" s="60">
        <f t="shared" si="4"/>
        <v>26</v>
      </c>
      <c r="AO28" s="14"/>
      <c r="AP28" s="14"/>
      <c r="AQ28" s="60"/>
      <c r="AR28" s="60">
        <f t="shared" si="5"/>
        <v>30</v>
      </c>
      <c r="AS28" s="115">
        <f t="shared" si="6"/>
        <v>44952</v>
      </c>
      <c r="AT28" s="65"/>
      <c r="AU28" s="65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12"/>
      <c r="BZ28" s="112"/>
      <c r="CA28" s="112"/>
      <c r="CB28" s="112"/>
      <c r="CC28" s="112"/>
      <c r="CD28" s="112"/>
      <c r="CE28" s="112"/>
    </row>
    <row r="29" spans="1:83" ht="26.1" customHeight="1">
      <c r="A29" s="33"/>
      <c r="B29" s="34"/>
      <c r="C29" s="35"/>
      <c r="D29" s="197" t="s">
        <v>68</v>
      </c>
      <c r="E29" s="197"/>
      <c r="F29" s="197"/>
      <c r="G29" s="197"/>
      <c r="H29" s="198"/>
      <c r="I29" s="15" t="s">
        <v>71</v>
      </c>
      <c r="J29" s="78"/>
      <c r="K29" s="193" t="str">
        <f t="shared" si="25"/>
        <v/>
      </c>
      <c r="L29" s="194"/>
      <c r="M29" s="66">
        <f t="shared" si="7"/>
        <v>0</v>
      </c>
      <c r="N29" s="66">
        <f t="shared" si="8"/>
        <v>0</v>
      </c>
      <c r="O29" s="66">
        <f t="shared" si="9"/>
        <v>0</v>
      </c>
      <c r="P29" s="66">
        <f t="shared" si="10"/>
        <v>0</v>
      </c>
      <c r="Q29" s="66">
        <f t="shared" si="11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E29" s="14"/>
      <c r="AF29" s="14"/>
      <c r="AG29" s="60">
        <f t="shared" si="0"/>
        <v>30</v>
      </c>
      <c r="AH29" s="14"/>
      <c r="AI29" s="61">
        <f t="shared" si="1"/>
        <v>2900</v>
      </c>
      <c r="AJ29" s="14"/>
      <c r="AK29" s="60">
        <f t="shared" si="2"/>
        <v>27</v>
      </c>
      <c r="AL29" s="61">
        <f t="shared" si="3"/>
        <v>2700</v>
      </c>
      <c r="AM29" s="14"/>
      <c r="AN29" s="60">
        <f t="shared" si="4"/>
        <v>27</v>
      </c>
      <c r="AO29" s="14"/>
      <c r="AP29" s="14"/>
      <c r="AQ29" s="60"/>
      <c r="AR29" s="60">
        <f t="shared" si="5"/>
        <v>31</v>
      </c>
      <c r="AS29" s="115">
        <f t="shared" si="6"/>
        <v>44953</v>
      </c>
      <c r="AT29" s="65"/>
      <c r="AU29" s="65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12"/>
      <c r="BZ29" s="112"/>
      <c r="CA29" s="112"/>
      <c r="CB29" s="112"/>
      <c r="CC29" s="112"/>
      <c r="CD29" s="112"/>
      <c r="CE29" s="112"/>
    </row>
    <row r="30" spans="1:83" ht="26.1" customHeight="1">
      <c r="A30" s="33"/>
      <c r="B30" s="34"/>
      <c r="C30" s="35"/>
      <c r="D30" s="197" t="s">
        <v>68</v>
      </c>
      <c r="E30" s="197"/>
      <c r="F30" s="197"/>
      <c r="G30" s="197"/>
      <c r="H30" s="198"/>
      <c r="I30" s="15" t="s">
        <v>71</v>
      </c>
      <c r="J30" s="78"/>
      <c r="K30" s="193" t="str">
        <f t="shared" si="25"/>
        <v/>
      </c>
      <c r="L30" s="194"/>
      <c r="M30" s="66">
        <f t="shared" si="7"/>
        <v>0</v>
      </c>
      <c r="N30" s="66">
        <f t="shared" si="8"/>
        <v>0</v>
      </c>
      <c r="O30" s="66">
        <f t="shared" si="9"/>
        <v>0</v>
      </c>
      <c r="P30" s="66">
        <f t="shared" si="10"/>
        <v>0</v>
      </c>
      <c r="Q30" s="66">
        <f t="shared" si="11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E30" s="14"/>
      <c r="AF30" s="14"/>
      <c r="AG30" s="60">
        <f t="shared" si="0"/>
        <v>31</v>
      </c>
      <c r="AH30" s="14"/>
      <c r="AI30" s="61">
        <f t="shared" si="1"/>
        <v>3000</v>
      </c>
      <c r="AJ30" s="14"/>
      <c r="AK30" s="60">
        <f t="shared" si="2"/>
        <v>28</v>
      </c>
      <c r="AL30" s="61">
        <f t="shared" si="3"/>
        <v>2800</v>
      </c>
      <c r="AM30" s="14"/>
      <c r="AN30" s="60">
        <f t="shared" si="4"/>
        <v>28</v>
      </c>
      <c r="AO30" s="14"/>
      <c r="AP30" s="14"/>
      <c r="AQ30" s="60"/>
      <c r="AR30" s="60">
        <f t="shared" si="5"/>
        <v>32</v>
      </c>
      <c r="AS30" s="115">
        <f>SUM(AS29+1)</f>
        <v>44954</v>
      </c>
      <c r="AT30" s="65"/>
      <c r="AU30" s="65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12"/>
      <c r="BZ30" s="112"/>
      <c r="CA30" s="112"/>
      <c r="CB30" s="112"/>
      <c r="CC30" s="112"/>
      <c r="CD30" s="112"/>
      <c r="CE30" s="112"/>
    </row>
    <row r="31" spans="1:83" ht="26.1" customHeight="1">
      <c r="A31" s="33"/>
      <c r="B31" s="34"/>
      <c r="C31" s="35"/>
      <c r="D31" s="197" t="s">
        <v>68</v>
      </c>
      <c r="E31" s="197"/>
      <c r="F31" s="197"/>
      <c r="G31" s="197"/>
      <c r="H31" s="198"/>
      <c r="I31" s="31" t="s">
        <v>71</v>
      </c>
      <c r="J31" s="78"/>
      <c r="K31" s="193" t="str">
        <f t="shared" si="25"/>
        <v/>
      </c>
      <c r="L31" s="194"/>
      <c r="M31" s="66">
        <f t="shared" si="7"/>
        <v>0</v>
      </c>
      <c r="N31" s="66">
        <f t="shared" si="8"/>
        <v>0</v>
      </c>
      <c r="O31" s="66">
        <f t="shared" si="9"/>
        <v>0</v>
      </c>
      <c r="P31" s="66">
        <f t="shared" si="10"/>
        <v>0</v>
      </c>
      <c r="Q31" s="66">
        <f t="shared" si="11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E31" s="14"/>
      <c r="AF31" s="14"/>
      <c r="AG31" s="60">
        <f t="shared" si="0"/>
        <v>32</v>
      </c>
      <c r="AH31" s="14"/>
      <c r="AI31" s="61">
        <f t="shared" si="1"/>
        <v>3100</v>
      </c>
      <c r="AJ31" s="14"/>
      <c r="AK31" s="60">
        <f t="shared" si="2"/>
        <v>29</v>
      </c>
      <c r="AL31" s="61">
        <f t="shared" si="3"/>
        <v>2900</v>
      </c>
      <c r="AM31" s="14"/>
      <c r="AN31" s="60">
        <f t="shared" si="4"/>
        <v>29</v>
      </c>
      <c r="AO31" s="14"/>
      <c r="AP31" s="14"/>
      <c r="AQ31" s="60"/>
      <c r="AR31" s="60">
        <f t="shared" si="5"/>
        <v>33</v>
      </c>
      <c r="AS31" s="115">
        <f t="shared" ref="AS31:AS95" si="26">SUM(AS30+1)</f>
        <v>44955</v>
      </c>
      <c r="AT31" s="65"/>
      <c r="AU31" s="65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12"/>
      <c r="BZ31" s="112"/>
      <c r="CA31" s="112"/>
      <c r="CB31" s="112"/>
      <c r="CC31" s="112"/>
      <c r="CD31" s="112"/>
      <c r="CE31" s="112"/>
    </row>
    <row r="32" spans="1:83" ht="26.1" customHeight="1">
      <c r="A32" s="33"/>
      <c r="B32" s="34"/>
      <c r="C32" s="35"/>
      <c r="D32" s="197" t="s">
        <v>68</v>
      </c>
      <c r="E32" s="197"/>
      <c r="F32" s="197"/>
      <c r="G32" s="197"/>
      <c r="H32" s="198"/>
      <c r="I32" s="15" t="s">
        <v>71</v>
      </c>
      <c r="J32" s="78"/>
      <c r="K32" s="193" t="str">
        <f t="shared" si="25"/>
        <v/>
      </c>
      <c r="L32" s="194"/>
      <c r="M32" s="66">
        <f t="shared" si="7"/>
        <v>0</v>
      </c>
      <c r="N32" s="66">
        <f t="shared" si="8"/>
        <v>0</v>
      </c>
      <c r="O32" s="66">
        <f t="shared" si="9"/>
        <v>0</v>
      </c>
      <c r="P32" s="66">
        <f t="shared" si="10"/>
        <v>0</v>
      </c>
      <c r="Q32" s="66">
        <f t="shared" si="11"/>
        <v>0</v>
      </c>
      <c r="R32" s="66">
        <f t="shared" si="12"/>
        <v>0</v>
      </c>
      <c r="S32" s="66">
        <f t="shared" si="13"/>
        <v>0</v>
      </c>
      <c r="T32" s="66">
        <f t="shared" si="14"/>
        <v>0</v>
      </c>
      <c r="U32" s="66">
        <f t="shared" si="15"/>
        <v>0</v>
      </c>
      <c r="V32" s="66">
        <f t="shared" si="16"/>
        <v>0</v>
      </c>
      <c r="W32" s="66">
        <f t="shared" si="17"/>
        <v>0</v>
      </c>
      <c r="X32" s="66">
        <f t="shared" si="18"/>
        <v>0</v>
      </c>
      <c r="Y32" s="66">
        <f t="shared" si="19"/>
        <v>0</v>
      </c>
      <c r="Z32" s="66">
        <f t="shared" si="20"/>
        <v>0</v>
      </c>
      <c r="AA32" s="66">
        <f t="shared" si="21"/>
        <v>0</v>
      </c>
      <c r="AB32" s="66">
        <f t="shared" si="22"/>
        <v>0</v>
      </c>
      <c r="AC32" s="66">
        <f t="shared" si="23"/>
        <v>0</v>
      </c>
      <c r="AD32" s="66">
        <f t="shared" si="24"/>
        <v>0</v>
      </c>
      <c r="AE32" s="14"/>
      <c r="AF32" s="14"/>
      <c r="AG32" s="60">
        <f t="shared" si="0"/>
        <v>33</v>
      </c>
      <c r="AH32" s="14"/>
      <c r="AI32" s="61">
        <f t="shared" si="1"/>
        <v>3200</v>
      </c>
      <c r="AJ32" s="14"/>
      <c r="AK32" s="60">
        <f t="shared" si="2"/>
        <v>30</v>
      </c>
      <c r="AL32" s="61">
        <f t="shared" si="3"/>
        <v>3000</v>
      </c>
      <c r="AM32" s="14"/>
      <c r="AN32" s="60">
        <f t="shared" si="4"/>
        <v>30</v>
      </c>
      <c r="AO32" s="14"/>
      <c r="AP32" s="14"/>
      <c r="AQ32" s="60"/>
      <c r="AR32" s="60">
        <f t="shared" si="5"/>
        <v>34</v>
      </c>
      <c r="AS32" s="115">
        <f t="shared" si="26"/>
        <v>44956</v>
      </c>
      <c r="AT32" s="65"/>
      <c r="AU32" s="65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12"/>
      <c r="BZ32" s="112"/>
      <c r="CA32" s="112"/>
      <c r="CB32" s="112"/>
      <c r="CC32" s="112"/>
      <c r="CD32" s="112"/>
      <c r="CE32" s="112"/>
    </row>
    <row r="33" spans="1:83" ht="26.1" customHeight="1" thickBot="1">
      <c r="A33" s="39"/>
      <c r="B33" s="40"/>
      <c r="C33" s="41"/>
      <c r="D33" s="197" t="s">
        <v>68</v>
      </c>
      <c r="E33" s="197"/>
      <c r="F33" s="197"/>
      <c r="G33" s="197"/>
      <c r="H33" s="198"/>
      <c r="I33" s="86" t="s">
        <v>71</v>
      </c>
      <c r="J33" s="79"/>
      <c r="K33" s="195" t="str">
        <f t="shared" si="25"/>
        <v/>
      </c>
      <c r="L33" s="196"/>
      <c r="M33" s="66">
        <f t="shared" si="7"/>
        <v>0</v>
      </c>
      <c r="N33" s="66">
        <f t="shared" si="8"/>
        <v>0</v>
      </c>
      <c r="O33" s="66">
        <f t="shared" si="9"/>
        <v>0</v>
      </c>
      <c r="P33" s="66">
        <f t="shared" si="10"/>
        <v>0</v>
      </c>
      <c r="Q33" s="66">
        <f t="shared" si="11"/>
        <v>0</v>
      </c>
      <c r="R33" s="66">
        <f t="shared" si="12"/>
        <v>0</v>
      </c>
      <c r="S33" s="66">
        <f t="shared" si="13"/>
        <v>0</v>
      </c>
      <c r="T33" s="66">
        <f t="shared" si="14"/>
        <v>0</v>
      </c>
      <c r="U33" s="66">
        <f t="shared" si="15"/>
        <v>0</v>
      </c>
      <c r="V33" s="66">
        <f t="shared" si="16"/>
        <v>0</v>
      </c>
      <c r="W33" s="66">
        <f t="shared" si="17"/>
        <v>0</v>
      </c>
      <c r="X33" s="66">
        <f t="shared" si="18"/>
        <v>0</v>
      </c>
      <c r="Y33" s="66">
        <f t="shared" si="19"/>
        <v>0</v>
      </c>
      <c r="Z33" s="66">
        <f t="shared" si="20"/>
        <v>0</v>
      </c>
      <c r="AA33" s="66">
        <f t="shared" si="21"/>
        <v>0</v>
      </c>
      <c r="AB33" s="66">
        <f t="shared" si="22"/>
        <v>0</v>
      </c>
      <c r="AC33" s="66">
        <f t="shared" si="23"/>
        <v>0</v>
      </c>
      <c r="AD33" s="66">
        <f t="shared" si="24"/>
        <v>0</v>
      </c>
      <c r="AE33" s="14"/>
      <c r="AF33" s="14"/>
      <c r="AG33" s="60">
        <f t="shared" si="0"/>
        <v>34</v>
      </c>
      <c r="AH33" s="14"/>
      <c r="AI33" s="61">
        <f t="shared" si="1"/>
        <v>3300</v>
      </c>
      <c r="AJ33" s="14"/>
      <c r="AK33" s="60">
        <f t="shared" si="2"/>
        <v>31</v>
      </c>
      <c r="AL33" s="61"/>
      <c r="AM33" s="14"/>
      <c r="AN33" s="60">
        <f t="shared" si="4"/>
        <v>31</v>
      </c>
      <c r="AO33" s="14"/>
      <c r="AP33" s="14"/>
      <c r="AQ33" s="60"/>
      <c r="AR33" s="60">
        <f t="shared" si="5"/>
        <v>35</v>
      </c>
      <c r="AS33" s="115">
        <f t="shared" si="26"/>
        <v>44957</v>
      </c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12"/>
      <c r="BZ33" s="112"/>
      <c r="CA33" s="112"/>
      <c r="CB33" s="112"/>
      <c r="CC33" s="112"/>
      <c r="CD33" s="112"/>
      <c r="CE33" s="112"/>
    </row>
    <row r="34" spans="1:83" ht="26.1" customHeight="1">
      <c r="A34" s="36"/>
      <c r="B34" s="37"/>
      <c r="C34" s="38"/>
      <c r="D34" s="217" t="s">
        <v>72</v>
      </c>
      <c r="E34" s="217"/>
      <c r="F34" s="217"/>
      <c r="G34" s="217"/>
      <c r="H34" s="218"/>
      <c r="I34" s="87" t="s">
        <v>70</v>
      </c>
      <c r="J34" s="80"/>
      <c r="K34" s="246" t="str">
        <f>IF(I34="klik &amp; kies gewicht in grammen ---&gt;","",SUM(M34:V34))</f>
        <v/>
      </c>
      <c r="L34" s="247"/>
      <c r="M34" s="66">
        <f>IF($D34=$Q$3,0.0155*$I34,0)</f>
        <v>0</v>
      </c>
      <c r="N34" s="66">
        <f>IF($D34=$Q$4,0.0145*$I34,0)</f>
        <v>0</v>
      </c>
      <c r="O34" s="66">
        <f>IF($D34=$Q$5,0.0145*$I34,0)</f>
        <v>0</v>
      </c>
      <c r="P34" s="66">
        <f>IF($D34=$Q$6,0.0145*$I34,0)</f>
        <v>0</v>
      </c>
      <c r="Q34" s="66">
        <f>IF($D34=$Q$7,0.0155*$I34,0)</f>
        <v>0</v>
      </c>
      <c r="R34" s="66">
        <f>IF($D34=$Q$8,0.0175*$I34,0)</f>
        <v>0</v>
      </c>
      <c r="S34" s="66">
        <f>IF($D34=$Q$9,0.0145*$I34,0)</f>
        <v>0</v>
      </c>
      <c r="T34" s="66">
        <f>IF($D34=$Q$10,0.0145*$I34,0)</f>
        <v>0</v>
      </c>
      <c r="U34" s="66">
        <f>IF($D34=$Q$11,0.0145*$I34,0)</f>
        <v>0</v>
      </c>
      <c r="V34" s="66">
        <f>IF($D34=$Q$12,0.0185*$I34,0)</f>
        <v>0</v>
      </c>
      <c r="W34" s="66"/>
      <c r="X34" s="66"/>
      <c r="Y34" s="66"/>
      <c r="Z34" s="66"/>
      <c r="AA34" s="66"/>
      <c r="AB34" s="14"/>
      <c r="AC34" s="14"/>
      <c r="AD34" s="60"/>
      <c r="AE34" s="14"/>
      <c r="AF34" s="14"/>
      <c r="AG34" s="60">
        <f t="shared" si="0"/>
        <v>35</v>
      </c>
      <c r="AH34" s="14"/>
      <c r="AI34" s="61">
        <f t="shared" si="1"/>
        <v>3400</v>
      </c>
      <c r="AJ34" s="14"/>
      <c r="AK34" s="60">
        <f t="shared" si="2"/>
        <v>32</v>
      </c>
      <c r="AL34" s="61"/>
      <c r="AM34" s="14"/>
      <c r="AN34" s="60">
        <f t="shared" si="4"/>
        <v>32</v>
      </c>
      <c r="AO34" s="14"/>
      <c r="AP34" s="14"/>
      <c r="AQ34" s="60"/>
      <c r="AR34" s="60">
        <f t="shared" si="5"/>
        <v>36</v>
      </c>
      <c r="AS34" s="115">
        <f t="shared" si="26"/>
        <v>44958</v>
      </c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12"/>
      <c r="BZ34" s="112"/>
      <c r="CA34" s="112"/>
      <c r="CB34" s="112"/>
      <c r="CC34" s="112"/>
      <c r="CD34" s="112"/>
      <c r="CE34" s="112"/>
    </row>
    <row r="35" spans="1:83" ht="26.1" customHeight="1">
      <c r="A35" s="36"/>
      <c r="B35" s="37"/>
      <c r="C35" s="38"/>
      <c r="D35" s="219" t="s">
        <v>72</v>
      </c>
      <c r="E35" s="220"/>
      <c r="F35" s="220"/>
      <c r="G35" s="220"/>
      <c r="H35" s="221"/>
      <c r="I35" s="30" t="s">
        <v>70</v>
      </c>
      <c r="J35" s="78"/>
      <c r="K35" s="193" t="str">
        <f>IF(I35="klik &amp; kies gewicht in grammen ---&gt;","",SUM(M35:V35))</f>
        <v/>
      </c>
      <c r="L35" s="194"/>
      <c r="M35" s="66">
        <f t="shared" ref="M35:M41" si="27">IF($D35=$Q$3,0.0155*$I35,0)</f>
        <v>0</v>
      </c>
      <c r="N35" s="66">
        <f t="shared" ref="N35:N41" si="28">IF($D35=$Q$4,0.0145*$I35,0)</f>
        <v>0</v>
      </c>
      <c r="O35" s="66">
        <f t="shared" ref="O35:O41" si="29">IF($D35=$Q$5,0.0145*$I35,0)</f>
        <v>0</v>
      </c>
      <c r="P35" s="66">
        <f t="shared" ref="P35:P41" si="30">IF($D35=$Q$6,0.0145*$I35,0)</f>
        <v>0</v>
      </c>
      <c r="Q35" s="66">
        <f t="shared" ref="Q35:Q41" si="31">IF($D35=$Q$7,0.0155*$I35,0)</f>
        <v>0</v>
      </c>
      <c r="R35" s="66">
        <f t="shared" ref="R35:R41" si="32">IF($D35=$Q$8,0.0175*$I35,0)</f>
        <v>0</v>
      </c>
      <c r="S35" s="66">
        <f t="shared" ref="S35:S41" si="33">IF($D35=$Q$9,0.0145*$I35,0)</f>
        <v>0</v>
      </c>
      <c r="T35" s="66">
        <f t="shared" ref="T35:T41" si="34">IF($D35=$Q$10,0.0145*$I35,0)</f>
        <v>0</v>
      </c>
      <c r="U35" s="66">
        <f t="shared" ref="U35:U41" si="35">IF($D35=$Q$11,0.0145*$I35,0)</f>
        <v>0</v>
      </c>
      <c r="V35" s="66">
        <f t="shared" ref="V35:V41" si="36">IF($D35=$Q$12,0.0185*$I35,0)</f>
        <v>0</v>
      </c>
      <c r="W35" s="66"/>
      <c r="X35" s="66"/>
      <c r="Y35" s="66"/>
      <c r="Z35" s="66"/>
      <c r="AA35" s="66"/>
      <c r="AB35" s="14"/>
      <c r="AC35" s="14"/>
      <c r="AD35" s="60"/>
      <c r="AE35" s="14"/>
      <c r="AF35" s="14"/>
      <c r="AG35" s="60">
        <f t="shared" si="0"/>
        <v>36</v>
      </c>
      <c r="AH35" s="14"/>
      <c r="AI35" s="61">
        <f t="shared" si="1"/>
        <v>3500</v>
      </c>
      <c r="AJ35" s="14"/>
      <c r="AK35" s="60">
        <f t="shared" si="2"/>
        <v>33</v>
      </c>
      <c r="AL35" s="61"/>
      <c r="AM35" s="14"/>
      <c r="AN35" s="60">
        <f t="shared" si="4"/>
        <v>33</v>
      </c>
      <c r="AO35" s="14"/>
      <c r="AP35" s="14"/>
      <c r="AQ35" s="60"/>
      <c r="AR35" s="60">
        <f t="shared" si="5"/>
        <v>37</v>
      </c>
      <c r="AS35" s="115">
        <f t="shared" si="26"/>
        <v>44959</v>
      </c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12"/>
      <c r="BZ35" s="112"/>
      <c r="CA35" s="112"/>
      <c r="CB35" s="112"/>
      <c r="CC35" s="112"/>
      <c r="CD35" s="112"/>
      <c r="CE35" s="112"/>
    </row>
    <row r="36" spans="1:83" ht="26.1" customHeight="1">
      <c r="A36" s="36"/>
      <c r="B36" s="37"/>
      <c r="C36" s="38"/>
      <c r="D36" s="219" t="s">
        <v>72</v>
      </c>
      <c r="E36" s="220"/>
      <c r="F36" s="220"/>
      <c r="G36" s="220"/>
      <c r="H36" s="221"/>
      <c r="I36" s="30" t="s">
        <v>70</v>
      </c>
      <c r="J36" s="78"/>
      <c r="K36" s="193" t="str">
        <f t="shared" ref="K36:K41" si="37">IF(I36="klik &amp; kies gewicht in grammen ---&gt;","",SUM(M36:V36))</f>
        <v/>
      </c>
      <c r="L36" s="194"/>
      <c r="M36" s="66">
        <f t="shared" si="27"/>
        <v>0</v>
      </c>
      <c r="N36" s="66">
        <f t="shared" si="28"/>
        <v>0</v>
      </c>
      <c r="O36" s="66">
        <f t="shared" si="29"/>
        <v>0</v>
      </c>
      <c r="P36" s="66">
        <f t="shared" si="30"/>
        <v>0</v>
      </c>
      <c r="Q36" s="66">
        <f t="shared" si="31"/>
        <v>0</v>
      </c>
      <c r="R36" s="66">
        <f t="shared" si="32"/>
        <v>0</v>
      </c>
      <c r="S36" s="66">
        <f t="shared" si="33"/>
        <v>0</v>
      </c>
      <c r="T36" s="66">
        <f t="shared" si="34"/>
        <v>0</v>
      </c>
      <c r="U36" s="66">
        <f t="shared" si="35"/>
        <v>0</v>
      </c>
      <c r="V36" s="66">
        <f t="shared" si="36"/>
        <v>0</v>
      </c>
      <c r="W36" s="66"/>
      <c r="X36" s="66"/>
      <c r="Y36" s="66"/>
      <c r="Z36" s="66"/>
      <c r="AA36" s="66"/>
      <c r="AB36" s="14"/>
      <c r="AC36" s="14"/>
      <c r="AD36" s="60"/>
      <c r="AE36" s="14"/>
      <c r="AF36" s="14"/>
      <c r="AG36" s="60">
        <f t="shared" si="0"/>
        <v>37</v>
      </c>
      <c r="AH36" s="14"/>
      <c r="AI36" s="61">
        <f t="shared" si="1"/>
        <v>3600</v>
      </c>
      <c r="AJ36" s="14"/>
      <c r="AK36" s="60">
        <f t="shared" si="2"/>
        <v>34</v>
      </c>
      <c r="AL36" s="61"/>
      <c r="AM36" s="14"/>
      <c r="AN36" s="60">
        <f t="shared" si="4"/>
        <v>34</v>
      </c>
      <c r="AO36" s="14"/>
      <c r="AP36" s="14"/>
      <c r="AQ36" s="60"/>
      <c r="AR36" s="60">
        <f t="shared" si="5"/>
        <v>38</v>
      </c>
      <c r="AS36" s="115">
        <f t="shared" si="26"/>
        <v>44960</v>
      </c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12"/>
      <c r="BZ36" s="112"/>
      <c r="CA36" s="112"/>
      <c r="CB36" s="112"/>
      <c r="CC36" s="112"/>
      <c r="CD36" s="112"/>
      <c r="CE36" s="112"/>
    </row>
    <row r="37" spans="1:83" ht="26.1" customHeight="1">
      <c r="A37" s="205" t="s">
        <v>65</v>
      </c>
      <c r="B37" s="206"/>
      <c r="C37" s="207"/>
      <c r="D37" s="219" t="s">
        <v>72</v>
      </c>
      <c r="E37" s="220"/>
      <c r="F37" s="220"/>
      <c r="G37" s="220"/>
      <c r="H37" s="221"/>
      <c r="I37" s="30" t="s">
        <v>70</v>
      </c>
      <c r="J37" s="77"/>
      <c r="K37" s="193" t="str">
        <f t="shared" si="37"/>
        <v/>
      </c>
      <c r="L37" s="194"/>
      <c r="M37" s="66">
        <f t="shared" si="27"/>
        <v>0</v>
      </c>
      <c r="N37" s="66">
        <f t="shared" si="28"/>
        <v>0</v>
      </c>
      <c r="O37" s="66">
        <f t="shared" si="29"/>
        <v>0</v>
      </c>
      <c r="P37" s="66">
        <f t="shared" si="30"/>
        <v>0</v>
      </c>
      <c r="Q37" s="66">
        <f t="shared" si="31"/>
        <v>0</v>
      </c>
      <c r="R37" s="66">
        <f t="shared" si="32"/>
        <v>0</v>
      </c>
      <c r="S37" s="66">
        <f t="shared" si="33"/>
        <v>0</v>
      </c>
      <c r="T37" s="66">
        <f t="shared" si="34"/>
        <v>0</v>
      </c>
      <c r="U37" s="66">
        <f t="shared" si="35"/>
        <v>0</v>
      </c>
      <c r="V37" s="66">
        <f t="shared" si="36"/>
        <v>0</v>
      </c>
      <c r="W37" s="66"/>
      <c r="X37" s="66"/>
      <c r="Y37" s="66"/>
      <c r="Z37" s="66"/>
      <c r="AA37" s="66"/>
      <c r="AB37" s="14"/>
      <c r="AC37" s="14"/>
      <c r="AD37" s="60"/>
      <c r="AE37" s="14"/>
      <c r="AF37" s="14"/>
      <c r="AG37" s="60">
        <f t="shared" si="0"/>
        <v>38</v>
      </c>
      <c r="AH37" s="14"/>
      <c r="AI37" s="61">
        <f t="shared" si="1"/>
        <v>3700</v>
      </c>
      <c r="AJ37" s="14"/>
      <c r="AK37" s="60">
        <f t="shared" si="2"/>
        <v>35</v>
      </c>
      <c r="AL37" s="61"/>
      <c r="AM37" s="14"/>
      <c r="AN37" s="60">
        <f t="shared" si="4"/>
        <v>35</v>
      </c>
      <c r="AO37" s="14"/>
      <c r="AP37" s="14"/>
      <c r="AQ37" s="60"/>
      <c r="AR37" s="60">
        <f t="shared" si="5"/>
        <v>39</v>
      </c>
      <c r="AS37" s="115">
        <f t="shared" si="26"/>
        <v>44961</v>
      </c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12"/>
      <c r="BZ37" s="112"/>
      <c r="CA37" s="112"/>
      <c r="CB37" s="112"/>
      <c r="CC37" s="112"/>
      <c r="CD37" s="112"/>
      <c r="CE37" s="112"/>
    </row>
    <row r="38" spans="1:83" ht="26.1" customHeight="1">
      <c r="A38" s="36"/>
      <c r="B38" s="37"/>
      <c r="C38" s="38"/>
      <c r="D38" s="219" t="s">
        <v>72</v>
      </c>
      <c r="E38" s="220"/>
      <c r="F38" s="220"/>
      <c r="G38" s="220"/>
      <c r="H38" s="221"/>
      <c r="I38" s="30" t="s">
        <v>70</v>
      </c>
      <c r="J38" s="81"/>
      <c r="K38" s="193" t="str">
        <f t="shared" si="37"/>
        <v/>
      </c>
      <c r="L38" s="194"/>
      <c r="M38" s="66">
        <f t="shared" si="27"/>
        <v>0</v>
      </c>
      <c r="N38" s="66">
        <f t="shared" si="28"/>
        <v>0</v>
      </c>
      <c r="O38" s="66">
        <f t="shared" si="29"/>
        <v>0</v>
      </c>
      <c r="P38" s="66">
        <f t="shared" si="30"/>
        <v>0</v>
      </c>
      <c r="Q38" s="66">
        <f t="shared" si="31"/>
        <v>0</v>
      </c>
      <c r="R38" s="66">
        <f t="shared" si="32"/>
        <v>0</v>
      </c>
      <c r="S38" s="66">
        <f t="shared" si="33"/>
        <v>0</v>
      </c>
      <c r="T38" s="66">
        <f t="shared" si="34"/>
        <v>0</v>
      </c>
      <c r="U38" s="66">
        <f t="shared" si="35"/>
        <v>0</v>
      </c>
      <c r="V38" s="66">
        <f t="shared" si="36"/>
        <v>0</v>
      </c>
      <c r="W38" s="66"/>
      <c r="X38" s="66"/>
      <c r="Y38" s="66"/>
      <c r="Z38" s="66"/>
      <c r="AA38" s="66"/>
      <c r="AB38" s="14"/>
      <c r="AC38" s="14"/>
      <c r="AD38" s="60"/>
      <c r="AE38" s="14"/>
      <c r="AF38" s="14"/>
      <c r="AG38" s="60">
        <f t="shared" si="0"/>
        <v>39</v>
      </c>
      <c r="AH38" s="14"/>
      <c r="AI38" s="61">
        <f t="shared" si="1"/>
        <v>3800</v>
      </c>
      <c r="AJ38" s="14"/>
      <c r="AK38" s="60">
        <f t="shared" si="2"/>
        <v>36</v>
      </c>
      <c r="AL38" s="61"/>
      <c r="AM38" s="14"/>
      <c r="AN38" s="60">
        <f t="shared" si="4"/>
        <v>36</v>
      </c>
      <c r="AO38" s="14"/>
      <c r="AP38" s="14"/>
      <c r="AQ38" s="60"/>
      <c r="AR38" s="60">
        <f t="shared" si="5"/>
        <v>40</v>
      </c>
      <c r="AS38" s="115">
        <f t="shared" si="26"/>
        <v>44962</v>
      </c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12"/>
      <c r="BZ38" s="112"/>
      <c r="CA38" s="112"/>
      <c r="CB38" s="112"/>
      <c r="CC38" s="112"/>
      <c r="CD38" s="112"/>
      <c r="CE38" s="112"/>
    </row>
    <row r="39" spans="1:83" ht="26.1" customHeight="1">
      <c r="A39" s="36"/>
      <c r="B39" s="37"/>
      <c r="C39" s="38"/>
      <c r="D39" s="219" t="s">
        <v>72</v>
      </c>
      <c r="E39" s="220"/>
      <c r="F39" s="220"/>
      <c r="G39" s="220"/>
      <c r="H39" s="221"/>
      <c r="I39" s="30" t="s">
        <v>70</v>
      </c>
      <c r="J39" s="78"/>
      <c r="K39" s="193" t="str">
        <f t="shared" si="37"/>
        <v/>
      </c>
      <c r="L39" s="194"/>
      <c r="M39" s="66">
        <f t="shared" si="27"/>
        <v>0</v>
      </c>
      <c r="N39" s="66">
        <f t="shared" si="28"/>
        <v>0</v>
      </c>
      <c r="O39" s="66">
        <f t="shared" si="29"/>
        <v>0</v>
      </c>
      <c r="P39" s="66">
        <f t="shared" si="30"/>
        <v>0</v>
      </c>
      <c r="Q39" s="66">
        <f t="shared" si="31"/>
        <v>0</v>
      </c>
      <c r="R39" s="66">
        <f t="shared" si="32"/>
        <v>0</v>
      </c>
      <c r="S39" s="66">
        <f t="shared" si="33"/>
        <v>0</v>
      </c>
      <c r="T39" s="66">
        <f t="shared" si="34"/>
        <v>0</v>
      </c>
      <c r="U39" s="66">
        <f t="shared" si="35"/>
        <v>0</v>
      </c>
      <c r="V39" s="66">
        <f t="shared" si="36"/>
        <v>0</v>
      </c>
      <c r="W39" s="66"/>
      <c r="X39" s="66"/>
      <c r="Y39" s="66"/>
      <c r="Z39" s="66"/>
      <c r="AA39" s="66"/>
      <c r="AB39" s="14"/>
      <c r="AC39" s="14"/>
      <c r="AD39" s="60"/>
      <c r="AE39" s="14"/>
      <c r="AF39" s="14"/>
      <c r="AG39" s="60">
        <f t="shared" si="0"/>
        <v>40</v>
      </c>
      <c r="AH39" s="14"/>
      <c r="AI39" s="61">
        <f t="shared" si="1"/>
        <v>3900</v>
      </c>
      <c r="AJ39" s="14"/>
      <c r="AK39" s="60">
        <f t="shared" si="2"/>
        <v>37</v>
      </c>
      <c r="AL39" s="61"/>
      <c r="AM39" s="14"/>
      <c r="AN39" s="60">
        <f t="shared" si="4"/>
        <v>37</v>
      </c>
      <c r="AO39" s="14"/>
      <c r="AP39" s="14"/>
      <c r="AQ39" s="60"/>
      <c r="AR39" s="60">
        <f t="shared" si="5"/>
        <v>41</v>
      </c>
      <c r="AS39" s="115">
        <f t="shared" si="26"/>
        <v>44963</v>
      </c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12"/>
      <c r="BZ39" s="112"/>
      <c r="CA39" s="112"/>
      <c r="CB39" s="112"/>
      <c r="CC39" s="112"/>
      <c r="CD39" s="112"/>
      <c r="CE39" s="112"/>
    </row>
    <row r="40" spans="1:83" ht="26.1" customHeight="1">
      <c r="A40" s="36"/>
      <c r="B40" s="37"/>
      <c r="C40" s="38"/>
      <c r="D40" s="219" t="s">
        <v>72</v>
      </c>
      <c r="E40" s="220"/>
      <c r="F40" s="220"/>
      <c r="G40" s="220"/>
      <c r="H40" s="221"/>
      <c r="I40" s="30" t="s">
        <v>70</v>
      </c>
      <c r="J40" s="77"/>
      <c r="K40" s="193" t="str">
        <f t="shared" si="37"/>
        <v/>
      </c>
      <c r="L40" s="194"/>
      <c r="M40" s="66">
        <f t="shared" si="27"/>
        <v>0</v>
      </c>
      <c r="N40" s="66">
        <f t="shared" si="28"/>
        <v>0</v>
      </c>
      <c r="O40" s="66">
        <f t="shared" si="29"/>
        <v>0</v>
      </c>
      <c r="P40" s="66">
        <f t="shared" si="30"/>
        <v>0</v>
      </c>
      <c r="Q40" s="66">
        <f t="shared" si="31"/>
        <v>0</v>
      </c>
      <c r="R40" s="66">
        <f t="shared" si="32"/>
        <v>0</v>
      </c>
      <c r="S40" s="66">
        <f t="shared" si="33"/>
        <v>0</v>
      </c>
      <c r="T40" s="66">
        <f t="shared" si="34"/>
        <v>0</v>
      </c>
      <c r="U40" s="66">
        <f t="shared" si="35"/>
        <v>0</v>
      </c>
      <c r="V40" s="66">
        <f t="shared" si="36"/>
        <v>0</v>
      </c>
      <c r="W40" s="66"/>
      <c r="X40" s="66"/>
      <c r="Y40" s="66"/>
      <c r="Z40" s="66"/>
      <c r="AA40" s="66"/>
      <c r="AB40" s="14"/>
      <c r="AC40" s="14"/>
      <c r="AD40" s="60"/>
      <c r="AE40" s="14"/>
      <c r="AF40" s="14"/>
      <c r="AG40" s="60">
        <f t="shared" si="0"/>
        <v>41</v>
      </c>
      <c r="AH40" s="14"/>
      <c r="AI40" s="61">
        <f t="shared" si="1"/>
        <v>4000</v>
      </c>
      <c r="AJ40" s="14"/>
      <c r="AK40" s="60">
        <f t="shared" si="2"/>
        <v>38</v>
      </c>
      <c r="AL40" s="61"/>
      <c r="AM40" s="14"/>
      <c r="AN40" s="60">
        <f t="shared" si="4"/>
        <v>38</v>
      </c>
      <c r="AO40" s="14"/>
      <c r="AP40" s="14"/>
      <c r="AQ40" s="60"/>
      <c r="AR40" s="60">
        <f t="shared" si="5"/>
        <v>42</v>
      </c>
      <c r="AS40" s="115">
        <f t="shared" si="26"/>
        <v>44964</v>
      </c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12"/>
      <c r="BZ40" s="112"/>
      <c r="CA40" s="112"/>
      <c r="CB40" s="112"/>
      <c r="CC40" s="112"/>
      <c r="CD40" s="112"/>
      <c r="CE40" s="112"/>
    </row>
    <row r="41" spans="1:83" ht="26.1" customHeight="1" thickBot="1">
      <c r="A41" s="43"/>
      <c r="B41" s="42"/>
      <c r="C41" s="38"/>
      <c r="D41" s="248" t="s">
        <v>72</v>
      </c>
      <c r="E41" s="249"/>
      <c r="F41" s="249"/>
      <c r="G41" s="249"/>
      <c r="H41" s="250"/>
      <c r="I41" s="30" t="s">
        <v>70</v>
      </c>
      <c r="J41" s="79"/>
      <c r="K41" s="195" t="str">
        <f t="shared" si="37"/>
        <v/>
      </c>
      <c r="L41" s="196"/>
      <c r="M41" s="66">
        <f t="shared" si="27"/>
        <v>0</v>
      </c>
      <c r="N41" s="66">
        <f t="shared" si="28"/>
        <v>0</v>
      </c>
      <c r="O41" s="66">
        <f t="shared" si="29"/>
        <v>0</v>
      </c>
      <c r="P41" s="66">
        <f t="shared" si="30"/>
        <v>0</v>
      </c>
      <c r="Q41" s="66">
        <f t="shared" si="31"/>
        <v>0</v>
      </c>
      <c r="R41" s="66">
        <f t="shared" si="32"/>
        <v>0</v>
      </c>
      <c r="S41" s="66">
        <f t="shared" si="33"/>
        <v>0</v>
      </c>
      <c r="T41" s="66">
        <f t="shared" si="34"/>
        <v>0</v>
      </c>
      <c r="U41" s="66">
        <f t="shared" si="35"/>
        <v>0</v>
      </c>
      <c r="V41" s="66">
        <f t="shared" si="36"/>
        <v>0</v>
      </c>
      <c r="W41" s="66"/>
      <c r="X41" s="66"/>
      <c r="Y41" s="66"/>
      <c r="Z41" s="66"/>
      <c r="AA41" s="66"/>
      <c r="AB41" s="14"/>
      <c r="AC41" s="14"/>
      <c r="AD41" s="60"/>
      <c r="AE41" s="14"/>
      <c r="AF41" s="14"/>
      <c r="AG41" s="60">
        <f t="shared" si="0"/>
        <v>42</v>
      </c>
      <c r="AH41" s="14"/>
      <c r="AI41" s="61">
        <f t="shared" si="1"/>
        <v>4100</v>
      </c>
      <c r="AJ41" s="14"/>
      <c r="AK41" s="60">
        <f t="shared" si="2"/>
        <v>39</v>
      </c>
      <c r="AL41" s="61"/>
      <c r="AM41" s="14"/>
      <c r="AN41" s="60">
        <f t="shared" si="4"/>
        <v>39</v>
      </c>
      <c r="AO41" s="14"/>
      <c r="AP41" s="14"/>
      <c r="AQ41" s="60"/>
      <c r="AR41" s="60">
        <f t="shared" si="5"/>
        <v>43</v>
      </c>
      <c r="AS41" s="115">
        <f t="shared" si="26"/>
        <v>44965</v>
      </c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12"/>
      <c r="BZ41" s="112"/>
      <c r="CA41" s="112"/>
      <c r="CB41" s="112"/>
      <c r="CC41" s="112"/>
      <c r="CD41" s="112"/>
      <c r="CE41" s="112"/>
    </row>
    <row r="42" spans="1:83" ht="26.1" customHeight="1">
      <c r="A42" s="71"/>
      <c r="B42" s="72"/>
      <c r="C42" s="73"/>
      <c r="D42" s="188" t="s">
        <v>73</v>
      </c>
      <c r="E42" s="189"/>
      <c r="F42" s="189"/>
      <c r="G42" s="189"/>
      <c r="H42" s="190"/>
      <c r="I42" s="87" t="s">
        <v>70</v>
      </c>
      <c r="J42" s="77"/>
      <c r="K42" s="191" t="str">
        <f>IF(I42="klik &amp; kies gewicht in grammen ---&gt;","",SUM(M42:R42))</f>
        <v/>
      </c>
      <c r="L42" s="192"/>
      <c r="M42" s="66">
        <f>IF($D42=$Q$15,0.0119*$I42,0)</f>
        <v>0</v>
      </c>
      <c r="N42" s="66">
        <f>IF($D42=$Q$16,0.0119*$I42,0)</f>
        <v>0</v>
      </c>
      <c r="O42" s="66">
        <f>IF($D42=$Q$17,0.0119*$I42,0)</f>
        <v>0</v>
      </c>
      <c r="P42" s="66">
        <f>IF($D42=$Q$18,0.0119*$I42,0)</f>
        <v>0</v>
      </c>
      <c r="Q42" s="66">
        <f>IF($D42=$Q$19,0.0119*$I42,0)</f>
        <v>0</v>
      </c>
      <c r="R42" s="66">
        <f>IF($D42=$Q$20,0.0119*$I42,0)</f>
        <v>0</v>
      </c>
      <c r="S42" s="66"/>
      <c r="T42" s="66"/>
      <c r="U42" s="66"/>
      <c r="V42" s="66"/>
      <c r="W42" s="66"/>
      <c r="X42" s="66"/>
      <c r="Y42" s="66"/>
      <c r="Z42" s="66"/>
      <c r="AA42" s="66"/>
      <c r="AB42" s="14"/>
      <c r="AC42" s="14"/>
      <c r="AD42" s="60"/>
      <c r="AE42" s="14"/>
      <c r="AF42" s="14"/>
      <c r="AG42" s="60">
        <f t="shared" si="0"/>
        <v>43</v>
      </c>
      <c r="AH42" s="14"/>
      <c r="AI42" s="61">
        <f t="shared" si="1"/>
        <v>4200</v>
      </c>
      <c r="AJ42" s="14"/>
      <c r="AK42" s="60">
        <f t="shared" si="2"/>
        <v>40</v>
      </c>
      <c r="AL42" s="61"/>
      <c r="AM42" s="14"/>
      <c r="AN42" s="60">
        <f t="shared" si="4"/>
        <v>40</v>
      </c>
      <c r="AO42" s="14"/>
      <c r="AP42" s="14"/>
      <c r="AQ42" s="60"/>
      <c r="AR42" s="60">
        <f t="shared" si="5"/>
        <v>44</v>
      </c>
      <c r="AS42" s="115">
        <f t="shared" si="26"/>
        <v>44966</v>
      </c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12"/>
      <c r="BZ42" s="112"/>
      <c r="CA42" s="112"/>
      <c r="CB42" s="112"/>
      <c r="CC42" s="112"/>
      <c r="CD42" s="112"/>
      <c r="CE42" s="112"/>
    </row>
    <row r="43" spans="1:83" ht="26.1" customHeight="1">
      <c r="A43" s="71"/>
      <c r="B43" s="72"/>
      <c r="C43" s="74"/>
      <c r="D43" s="188" t="s">
        <v>73</v>
      </c>
      <c r="E43" s="189"/>
      <c r="F43" s="189"/>
      <c r="G43" s="189"/>
      <c r="H43" s="190"/>
      <c r="I43" s="30" t="s">
        <v>70</v>
      </c>
      <c r="J43" s="78"/>
      <c r="K43" s="193" t="str">
        <f t="shared" ref="K43:K46" si="38">IF(I43="klik &amp; kies gewicht in grammen ---&gt;","",SUM(M43:R43))</f>
        <v/>
      </c>
      <c r="L43" s="194"/>
      <c r="M43" s="66">
        <f t="shared" ref="M43:M47" si="39">IF($D43=$Q$15,0.0119*$I43,0)</f>
        <v>0</v>
      </c>
      <c r="N43" s="66">
        <f t="shared" ref="N43:N47" si="40">IF($D43=$Q$16,0.0119*$I43,0)</f>
        <v>0</v>
      </c>
      <c r="O43" s="66">
        <f t="shared" ref="O43:O47" si="41">IF($D43=$Q$17,0.0119*$I43,0)</f>
        <v>0</v>
      </c>
      <c r="P43" s="66">
        <f t="shared" ref="P43:P47" si="42">IF($D43=$Q$18,0.0119*$I43,0)</f>
        <v>0</v>
      </c>
      <c r="Q43" s="66">
        <f t="shared" ref="Q43:Q47" si="43">IF($D43=$Q$19,0.0119*$I43,0)</f>
        <v>0</v>
      </c>
      <c r="R43" s="66">
        <f t="shared" ref="R43:R47" si="44">IF($D43=$Q$20,0.0119*$I43,0)</f>
        <v>0</v>
      </c>
      <c r="S43" s="66"/>
      <c r="T43" s="66"/>
      <c r="U43" s="66"/>
      <c r="V43" s="66"/>
      <c r="W43" s="66"/>
      <c r="X43" s="66"/>
      <c r="Y43" s="66"/>
      <c r="Z43" s="66"/>
      <c r="AA43" s="66"/>
      <c r="AB43" s="14"/>
      <c r="AC43" s="14"/>
      <c r="AD43" s="60"/>
      <c r="AE43" s="14"/>
      <c r="AF43" s="14"/>
      <c r="AG43" s="60">
        <f t="shared" si="0"/>
        <v>44</v>
      </c>
      <c r="AH43" s="14"/>
      <c r="AI43" s="61">
        <f t="shared" si="1"/>
        <v>4300</v>
      </c>
      <c r="AJ43" s="14"/>
      <c r="AK43" s="60">
        <f t="shared" si="2"/>
        <v>41</v>
      </c>
      <c r="AL43" s="61"/>
      <c r="AM43" s="14"/>
      <c r="AN43" s="60">
        <f t="shared" si="4"/>
        <v>41</v>
      </c>
      <c r="AO43" s="14"/>
      <c r="AP43" s="14"/>
      <c r="AQ43" s="60"/>
      <c r="AR43" s="60">
        <f t="shared" si="5"/>
        <v>45</v>
      </c>
      <c r="AS43" s="115">
        <f t="shared" si="26"/>
        <v>44967</v>
      </c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12"/>
      <c r="BZ43" s="112"/>
      <c r="CA43" s="112"/>
      <c r="CB43" s="112"/>
      <c r="CC43" s="112"/>
      <c r="CD43" s="112"/>
      <c r="CE43" s="112"/>
    </row>
    <row r="44" spans="1:83" ht="26.1" customHeight="1">
      <c r="A44" s="214" t="s">
        <v>75</v>
      </c>
      <c r="B44" s="215"/>
      <c r="C44" s="216"/>
      <c r="D44" s="188" t="s">
        <v>73</v>
      </c>
      <c r="E44" s="189"/>
      <c r="F44" s="189"/>
      <c r="G44" s="189"/>
      <c r="H44" s="190"/>
      <c r="I44" s="15" t="s">
        <v>70</v>
      </c>
      <c r="J44" s="78"/>
      <c r="K44" s="193" t="str">
        <f t="shared" si="38"/>
        <v/>
      </c>
      <c r="L44" s="194"/>
      <c r="M44" s="66">
        <f t="shared" si="39"/>
        <v>0</v>
      </c>
      <c r="N44" s="66">
        <f t="shared" si="40"/>
        <v>0</v>
      </c>
      <c r="O44" s="66">
        <f t="shared" si="41"/>
        <v>0</v>
      </c>
      <c r="P44" s="66">
        <f t="shared" si="42"/>
        <v>0</v>
      </c>
      <c r="Q44" s="66">
        <f t="shared" si="43"/>
        <v>0</v>
      </c>
      <c r="R44" s="66">
        <f t="shared" si="44"/>
        <v>0</v>
      </c>
      <c r="S44" s="66"/>
      <c r="T44" s="66"/>
      <c r="U44" s="66"/>
      <c r="V44" s="66"/>
      <c r="W44" s="66"/>
      <c r="X44" s="66"/>
      <c r="Y44" s="66"/>
      <c r="Z44" s="66"/>
      <c r="AA44" s="66"/>
      <c r="AB44" s="14"/>
      <c r="AC44" s="14"/>
      <c r="AD44" s="60"/>
      <c r="AE44" s="14"/>
      <c r="AF44" s="14"/>
      <c r="AG44" s="60">
        <f t="shared" si="0"/>
        <v>45</v>
      </c>
      <c r="AH44" s="14"/>
      <c r="AI44" s="61">
        <f t="shared" si="1"/>
        <v>4400</v>
      </c>
      <c r="AJ44" s="14"/>
      <c r="AK44" s="60">
        <f t="shared" si="2"/>
        <v>42</v>
      </c>
      <c r="AL44" s="61"/>
      <c r="AM44" s="14"/>
      <c r="AN44" s="60">
        <f t="shared" si="4"/>
        <v>42</v>
      </c>
      <c r="AO44" s="14"/>
      <c r="AP44" s="14"/>
      <c r="AQ44" s="60"/>
      <c r="AR44" s="60">
        <f t="shared" si="5"/>
        <v>46</v>
      </c>
      <c r="AS44" s="115">
        <f t="shared" si="26"/>
        <v>44968</v>
      </c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12"/>
      <c r="BZ44" s="112"/>
      <c r="CA44" s="112"/>
      <c r="CB44" s="112"/>
      <c r="CC44" s="112"/>
      <c r="CD44" s="112"/>
      <c r="CE44" s="112"/>
    </row>
    <row r="45" spans="1:83" ht="26.1" customHeight="1">
      <c r="A45" s="71"/>
      <c r="B45" s="72"/>
      <c r="C45" s="74"/>
      <c r="D45" s="188" t="s">
        <v>73</v>
      </c>
      <c r="E45" s="189"/>
      <c r="F45" s="189"/>
      <c r="G45" s="189"/>
      <c r="H45" s="190"/>
      <c r="I45" s="15" t="s">
        <v>70</v>
      </c>
      <c r="J45" s="82"/>
      <c r="K45" s="193" t="str">
        <f t="shared" si="38"/>
        <v/>
      </c>
      <c r="L45" s="194"/>
      <c r="M45" s="66">
        <f t="shared" si="39"/>
        <v>0</v>
      </c>
      <c r="N45" s="66">
        <f t="shared" si="40"/>
        <v>0</v>
      </c>
      <c r="O45" s="66">
        <f t="shared" si="41"/>
        <v>0</v>
      </c>
      <c r="P45" s="66">
        <f t="shared" si="42"/>
        <v>0</v>
      </c>
      <c r="Q45" s="66">
        <f t="shared" si="43"/>
        <v>0</v>
      </c>
      <c r="R45" s="66">
        <f t="shared" si="44"/>
        <v>0</v>
      </c>
      <c r="S45" s="66"/>
      <c r="T45" s="66"/>
      <c r="U45" s="66"/>
      <c r="V45" s="66"/>
      <c r="W45" s="66"/>
      <c r="X45" s="66"/>
      <c r="Y45" s="66"/>
      <c r="Z45" s="66"/>
      <c r="AA45" s="66"/>
      <c r="AB45" s="14"/>
      <c r="AC45" s="14"/>
      <c r="AD45" s="60"/>
      <c r="AE45" s="14"/>
      <c r="AF45" s="14"/>
      <c r="AG45" s="60">
        <f t="shared" si="0"/>
        <v>46</v>
      </c>
      <c r="AH45" s="14"/>
      <c r="AI45" s="61">
        <f t="shared" si="1"/>
        <v>4500</v>
      </c>
      <c r="AJ45" s="14"/>
      <c r="AK45" s="60">
        <f t="shared" si="2"/>
        <v>43</v>
      </c>
      <c r="AL45" s="61"/>
      <c r="AM45" s="14"/>
      <c r="AN45" s="60">
        <f t="shared" si="4"/>
        <v>43</v>
      </c>
      <c r="AO45" s="14"/>
      <c r="AP45" s="14"/>
      <c r="AQ45" s="60"/>
      <c r="AR45" s="60">
        <f t="shared" si="5"/>
        <v>47</v>
      </c>
      <c r="AS45" s="115">
        <f t="shared" si="26"/>
        <v>44969</v>
      </c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12"/>
      <c r="BZ45" s="112"/>
      <c r="CA45" s="112"/>
      <c r="CB45" s="112"/>
      <c r="CC45" s="112"/>
      <c r="CD45" s="112"/>
      <c r="CE45" s="112"/>
    </row>
    <row r="46" spans="1:83" ht="26.1" customHeight="1">
      <c r="A46" s="71"/>
      <c r="B46" s="72"/>
      <c r="C46" s="74"/>
      <c r="D46" s="188" t="s">
        <v>73</v>
      </c>
      <c r="E46" s="189"/>
      <c r="F46" s="189"/>
      <c r="G46" s="189"/>
      <c r="H46" s="190"/>
      <c r="I46" s="15" t="s">
        <v>70</v>
      </c>
      <c r="J46" s="82"/>
      <c r="K46" s="193" t="str">
        <f t="shared" si="38"/>
        <v/>
      </c>
      <c r="L46" s="194"/>
      <c r="M46" s="66">
        <f t="shared" si="39"/>
        <v>0</v>
      </c>
      <c r="N46" s="66">
        <f t="shared" si="40"/>
        <v>0</v>
      </c>
      <c r="O46" s="66">
        <f t="shared" si="41"/>
        <v>0</v>
      </c>
      <c r="P46" s="66">
        <f t="shared" si="42"/>
        <v>0</v>
      </c>
      <c r="Q46" s="66">
        <f t="shared" si="43"/>
        <v>0</v>
      </c>
      <c r="R46" s="66">
        <f t="shared" si="44"/>
        <v>0</v>
      </c>
      <c r="S46" s="66"/>
      <c r="T46" s="66"/>
      <c r="U46" s="66"/>
      <c r="V46" s="66"/>
      <c r="W46" s="66"/>
      <c r="X46" s="66"/>
      <c r="Y46" s="66"/>
      <c r="Z46" s="66"/>
      <c r="AA46" s="66"/>
      <c r="AB46" s="14"/>
      <c r="AC46" s="14"/>
      <c r="AD46" s="60"/>
      <c r="AE46" s="14"/>
      <c r="AF46" s="14"/>
      <c r="AG46" s="60">
        <f t="shared" si="0"/>
        <v>47</v>
      </c>
      <c r="AH46" s="14"/>
      <c r="AI46" s="61">
        <f t="shared" si="1"/>
        <v>4600</v>
      </c>
      <c r="AJ46" s="14"/>
      <c r="AK46" s="60">
        <f t="shared" si="2"/>
        <v>44</v>
      </c>
      <c r="AL46" s="61"/>
      <c r="AM46" s="14"/>
      <c r="AN46" s="60">
        <f t="shared" si="4"/>
        <v>44</v>
      </c>
      <c r="AO46" s="14"/>
      <c r="AP46" s="14"/>
      <c r="AQ46" s="60"/>
      <c r="AR46" s="60">
        <f t="shared" si="5"/>
        <v>48</v>
      </c>
      <c r="AS46" s="115">
        <f t="shared" si="26"/>
        <v>44970</v>
      </c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12"/>
      <c r="BZ46" s="112"/>
      <c r="CA46" s="112"/>
      <c r="CB46" s="112"/>
      <c r="CC46" s="112"/>
      <c r="CD46" s="112"/>
      <c r="CE46" s="112"/>
    </row>
    <row r="47" spans="1:83" ht="26.1" customHeight="1" thickBot="1">
      <c r="A47" s="71"/>
      <c r="B47" s="72"/>
      <c r="C47" s="74"/>
      <c r="D47" s="188" t="s">
        <v>73</v>
      </c>
      <c r="E47" s="189"/>
      <c r="F47" s="189"/>
      <c r="G47" s="189"/>
      <c r="H47" s="190"/>
      <c r="I47" s="86" t="s">
        <v>70</v>
      </c>
      <c r="J47" s="83"/>
      <c r="K47" s="195" t="str">
        <f>IF(I47="klik &amp; kies gewicht in grammen ---&gt;","",SUM(M47:R47))</f>
        <v/>
      </c>
      <c r="L47" s="196"/>
      <c r="M47" s="66">
        <f t="shared" si="39"/>
        <v>0</v>
      </c>
      <c r="N47" s="66">
        <f t="shared" si="40"/>
        <v>0</v>
      </c>
      <c r="O47" s="66">
        <f t="shared" si="41"/>
        <v>0</v>
      </c>
      <c r="P47" s="66">
        <f t="shared" si="42"/>
        <v>0</v>
      </c>
      <c r="Q47" s="66">
        <f t="shared" si="43"/>
        <v>0</v>
      </c>
      <c r="R47" s="66">
        <f t="shared" si="44"/>
        <v>0</v>
      </c>
      <c r="S47" s="66"/>
      <c r="T47" s="66"/>
      <c r="U47" s="66"/>
      <c r="V47" s="66"/>
      <c r="W47" s="66"/>
      <c r="X47" s="66"/>
      <c r="Y47" s="66"/>
      <c r="Z47" s="66"/>
      <c r="AA47" s="66"/>
      <c r="AB47" s="14"/>
      <c r="AC47" s="14"/>
      <c r="AD47" s="60"/>
      <c r="AE47" s="14"/>
      <c r="AF47" s="14"/>
      <c r="AG47" s="60">
        <f t="shared" si="0"/>
        <v>48</v>
      </c>
      <c r="AH47" s="14"/>
      <c r="AI47" s="61">
        <f t="shared" si="1"/>
        <v>4700</v>
      </c>
      <c r="AJ47" s="14"/>
      <c r="AK47" s="60">
        <f t="shared" si="2"/>
        <v>45</v>
      </c>
      <c r="AL47" s="61"/>
      <c r="AM47" s="14"/>
      <c r="AN47" s="60">
        <f t="shared" si="4"/>
        <v>45</v>
      </c>
      <c r="AO47" s="14"/>
      <c r="AP47" s="14"/>
      <c r="AQ47" s="60"/>
      <c r="AR47" s="60">
        <f t="shared" si="5"/>
        <v>49</v>
      </c>
      <c r="AS47" s="115">
        <f t="shared" si="26"/>
        <v>44971</v>
      </c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12"/>
      <c r="BZ47" s="112"/>
      <c r="CA47" s="112"/>
      <c r="CB47" s="112"/>
      <c r="CC47" s="112"/>
      <c r="CD47" s="112"/>
      <c r="CE47" s="112"/>
    </row>
    <row r="48" spans="1:83" ht="26.1" customHeight="1" thickBot="1">
      <c r="A48" s="199" t="s">
        <v>66</v>
      </c>
      <c r="B48" s="200"/>
      <c r="C48" s="201"/>
      <c r="D48" s="48"/>
      <c r="E48" s="49"/>
      <c r="F48" s="49"/>
      <c r="G48" s="49"/>
      <c r="H48" s="49"/>
      <c r="I48" s="44" t="s">
        <v>89</v>
      </c>
      <c r="J48" s="84"/>
      <c r="K48" s="251" t="str">
        <f>IF(I48="klik &amp; kies aantal cups ---&gt;","",SUM(M48))</f>
        <v/>
      </c>
      <c r="L48" s="223"/>
      <c r="M48" s="66">
        <f>IF($I48=$AK$1,0,0.55*$I48)</f>
        <v>0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14"/>
      <c r="AC48" s="14"/>
      <c r="AD48" s="60"/>
      <c r="AE48" s="14"/>
      <c r="AF48" s="14"/>
      <c r="AG48" s="60">
        <f t="shared" si="0"/>
        <v>49</v>
      </c>
      <c r="AH48" s="14"/>
      <c r="AI48" s="61">
        <f t="shared" si="1"/>
        <v>4800</v>
      </c>
      <c r="AJ48" s="14"/>
      <c r="AK48" s="60">
        <f t="shared" si="2"/>
        <v>46</v>
      </c>
      <c r="AL48" s="61"/>
      <c r="AM48" s="14"/>
      <c r="AN48" s="60">
        <f t="shared" si="4"/>
        <v>46</v>
      </c>
      <c r="AO48" s="14"/>
      <c r="AP48" s="14"/>
      <c r="AQ48" s="60"/>
      <c r="AR48" s="60">
        <f t="shared" si="5"/>
        <v>50</v>
      </c>
      <c r="AS48" s="115">
        <f t="shared" si="26"/>
        <v>44972</v>
      </c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12"/>
      <c r="BZ48" s="112"/>
      <c r="CA48" s="112"/>
      <c r="CB48" s="112"/>
      <c r="CC48" s="112"/>
      <c r="CD48" s="112"/>
      <c r="CE48" s="112"/>
    </row>
    <row r="49" spans="1:83" ht="26.1" customHeight="1">
      <c r="A49" s="208" t="s">
        <v>67</v>
      </c>
      <c r="B49" s="209"/>
      <c r="C49" s="210"/>
      <c r="D49" s="252" t="s">
        <v>74</v>
      </c>
      <c r="E49" s="197"/>
      <c r="F49" s="197"/>
      <c r="G49" s="197"/>
      <c r="H49" s="198"/>
      <c r="I49" s="47" t="s">
        <v>69</v>
      </c>
      <c r="J49" s="80"/>
      <c r="K49" s="224" t="str">
        <f>IF(I49="klik &amp; kies aantal ½ stokbroodjes ---&gt;","",SUM(M49:N49))</f>
        <v/>
      </c>
      <c r="L49" s="225"/>
      <c r="M49" s="66">
        <f>IF($D49=$T$19,1.1*$I49,0)</f>
        <v>0</v>
      </c>
      <c r="N49" s="66">
        <f>IF($D49=$T$20,1.2*$I49,0)</f>
        <v>0</v>
      </c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14"/>
      <c r="AC49" s="14"/>
      <c r="AD49" s="60"/>
      <c r="AE49" s="14"/>
      <c r="AF49" s="14"/>
      <c r="AG49" s="60">
        <f t="shared" si="0"/>
        <v>50</v>
      </c>
      <c r="AH49" s="14"/>
      <c r="AI49" s="61">
        <f t="shared" si="1"/>
        <v>4900</v>
      </c>
      <c r="AJ49" s="14"/>
      <c r="AK49" s="60">
        <f t="shared" si="2"/>
        <v>47</v>
      </c>
      <c r="AL49" s="61"/>
      <c r="AM49" s="14"/>
      <c r="AN49" s="60">
        <f t="shared" si="4"/>
        <v>47</v>
      </c>
      <c r="AO49" s="14"/>
      <c r="AP49" s="14"/>
      <c r="AQ49" s="60"/>
      <c r="AR49" s="60">
        <f t="shared" si="5"/>
        <v>51</v>
      </c>
      <c r="AS49" s="115">
        <f t="shared" si="26"/>
        <v>44973</v>
      </c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12"/>
      <c r="BZ49" s="112"/>
      <c r="CA49" s="112"/>
      <c r="CB49" s="112"/>
      <c r="CC49" s="112"/>
      <c r="CD49" s="112"/>
      <c r="CE49" s="112"/>
    </row>
    <row r="50" spans="1:83" ht="26.1" customHeight="1" thickBot="1">
      <c r="A50" s="211"/>
      <c r="B50" s="212"/>
      <c r="C50" s="213"/>
      <c r="D50" s="219" t="s">
        <v>74</v>
      </c>
      <c r="E50" s="220"/>
      <c r="F50" s="220"/>
      <c r="G50" s="220"/>
      <c r="H50" s="221"/>
      <c r="I50" s="31" t="s">
        <v>69</v>
      </c>
      <c r="J50" s="77"/>
      <c r="K50" s="195" t="str">
        <f>IF(I50="klik &amp; kies aantal ½ stokbroodjes ---&gt;","",SUM(M50:N50))</f>
        <v/>
      </c>
      <c r="L50" s="196"/>
      <c r="M50" s="66">
        <f>IF($D50=$T$19,1.1*$I50,0)</f>
        <v>0</v>
      </c>
      <c r="N50" s="66">
        <f>IF($D50=$T$20,1.2*$I50,0)</f>
        <v>0</v>
      </c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14"/>
      <c r="AC50" s="14"/>
      <c r="AD50" s="60"/>
      <c r="AE50" s="14"/>
      <c r="AF50" s="14"/>
      <c r="AG50" s="60">
        <f t="shared" si="0"/>
        <v>51</v>
      </c>
      <c r="AH50" s="14"/>
      <c r="AI50" s="61">
        <f t="shared" si="1"/>
        <v>5000</v>
      </c>
      <c r="AJ50" s="14"/>
      <c r="AK50" s="60">
        <f t="shared" si="2"/>
        <v>48</v>
      </c>
      <c r="AL50" s="61"/>
      <c r="AM50" s="14"/>
      <c r="AN50" s="60">
        <f t="shared" si="4"/>
        <v>48</v>
      </c>
      <c r="AO50" s="14"/>
      <c r="AP50" s="14"/>
      <c r="AQ50" s="60"/>
      <c r="AR50" s="60">
        <f t="shared" si="5"/>
        <v>52</v>
      </c>
      <c r="AS50" s="115">
        <f t="shared" si="26"/>
        <v>44974</v>
      </c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12"/>
      <c r="BZ50" s="112"/>
      <c r="CA50" s="112"/>
      <c r="CB50" s="112"/>
      <c r="CC50" s="112"/>
      <c r="CD50" s="112"/>
      <c r="CE50" s="112"/>
    </row>
    <row r="51" spans="1:83" ht="18" customHeight="1">
      <c r="A51" s="103"/>
      <c r="B51" s="92"/>
      <c r="C51" s="92"/>
      <c r="D51" s="91"/>
      <c r="E51" s="91"/>
      <c r="F51" s="91"/>
      <c r="G51" s="91"/>
      <c r="H51" s="91"/>
      <c r="I51" s="91"/>
      <c r="J51" s="93"/>
      <c r="K51" s="123"/>
      <c r="L51" s="85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14"/>
      <c r="AC51" s="14"/>
      <c r="AD51" s="60"/>
      <c r="AE51" s="14"/>
      <c r="AF51" s="14"/>
      <c r="AG51" s="60">
        <f t="shared" si="0"/>
        <v>52</v>
      </c>
      <c r="AH51" s="14"/>
      <c r="AI51" s="61">
        <f t="shared" si="1"/>
        <v>5100</v>
      </c>
      <c r="AJ51" s="14"/>
      <c r="AK51" s="60">
        <f t="shared" si="2"/>
        <v>49</v>
      </c>
      <c r="AL51" s="61"/>
      <c r="AM51" s="14"/>
      <c r="AN51" s="60">
        <f t="shared" si="4"/>
        <v>49</v>
      </c>
      <c r="AO51" s="14"/>
      <c r="AP51" s="14"/>
      <c r="AQ51" s="60"/>
      <c r="AR51" s="60">
        <f t="shared" si="5"/>
        <v>53</v>
      </c>
      <c r="AS51" s="115">
        <f t="shared" si="26"/>
        <v>44975</v>
      </c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12"/>
      <c r="BZ51" s="112"/>
      <c r="CA51" s="112"/>
      <c r="CB51" s="112"/>
      <c r="CC51" s="112"/>
      <c r="CD51" s="112"/>
      <c r="CE51" s="112"/>
    </row>
    <row r="52" spans="1:83" ht="26.1" customHeight="1">
      <c r="A52" s="226" t="s">
        <v>77</v>
      </c>
      <c r="B52" s="227"/>
      <c r="C52" s="227"/>
      <c r="D52" s="227"/>
      <c r="E52" s="233" t="s">
        <v>108</v>
      </c>
      <c r="F52" s="234"/>
      <c r="G52" s="234"/>
      <c r="H52" s="234"/>
      <c r="I52" s="235"/>
      <c r="J52" s="100" t="s">
        <v>111</v>
      </c>
      <c r="K52" s="228" t="str">
        <f>IF(J52="klik &amp; kies aantal sets ---&gt;","",SUM(M52:O52))</f>
        <v/>
      </c>
      <c r="L52" s="229"/>
      <c r="M52" s="99">
        <f>IF($E52=$T$11,1*$J52,0)</f>
        <v>0</v>
      </c>
      <c r="N52" s="66">
        <f>IF($E52=$T$12,1.35*$J52,0)</f>
        <v>0</v>
      </c>
      <c r="O52" s="66">
        <f>IF($E52=$T$13,2*$J52,0)</f>
        <v>0</v>
      </c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14"/>
      <c r="AC52" s="14"/>
      <c r="AD52" s="60"/>
      <c r="AE52" s="14"/>
      <c r="AF52" s="14"/>
      <c r="AG52" s="60">
        <f t="shared" si="0"/>
        <v>53</v>
      </c>
      <c r="AH52" s="14"/>
      <c r="AI52" s="61">
        <f t="shared" si="1"/>
        <v>5200</v>
      </c>
      <c r="AJ52" s="14"/>
      <c r="AK52" s="60">
        <f t="shared" si="2"/>
        <v>50</v>
      </c>
      <c r="AL52" s="61"/>
      <c r="AM52" s="14"/>
      <c r="AN52" s="60">
        <f t="shared" si="4"/>
        <v>50</v>
      </c>
      <c r="AO52" s="14"/>
      <c r="AP52" s="14"/>
      <c r="AQ52" s="60"/>
      <c r="AR52" s="60">
        <f t="shared" si="5"/>
        <v>54</v>
      </c>
      <c r="AS52" s="115">
        <f t="shared" si="26"/>
        <v>44976</v>
      </c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12"/>
      <c r="BZ52" s="112"/>
      <c r="CA52" s="112"/>
      <c r="CB52" s="112"/>
      <c r="CC52" s="112"/>
      <c r="CD52" s="112"/>
      <c r="CE52" s="112"/>
    </row>
    <row r="53" spans="1:83" ht="11.25" customHeight="1">
      <c r="A53" s="102"/>
      <c r="B53" s="94"/>
      <c r="C53" s="94"/>
      <c r="D53" s="90"/>
      <c r="E53" s="95"/>
      <c r="F53" s="90"/>
      <c r="G53" s="90"/>
      <c r="H53" s="90"/>
      <c r="I53" s="96"/>
      <c r="J53" s="97"/>
      <c r="K53" s="96"/>
      <c r="L53" s="98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14"/>
      <c r="AC53" s="14"/>
      <c r="AD53" s="60"/>
      <c r="AE53" s="14"/>
      <c r="AF53" s="14"/>
      <c r="AG53" s="60">
        <f t="shared" si="0"/>
        <v>54</v>
      </c>
      <c r="AH53" s="14"/>
      <c r="AI53" s="61">
        <f t="shared" si="1"/>
        <v>5300</v>
      </c>
      <c r="AJ53" s="14"/>
      <c r="AK53" s="60">
        <f t="shared" si="2"/>
        <v>51</v>
      </c>
      <c r="AL53" s="61"/>
      <c r="AM53" s="14"/>
      <c r="AN53" s="60"/>
      <c r="AO53" s="14"/>
      <c r="AP53" s="14"/>
      <c r="AQ53" s="60"/>
      <c r="AR53" s="60">
        <f t="shared" si="5"/>
        <v>55</v>
      </c>
      <c r="AS53" s="115">
        <f t="shared" si="26"/>
        <v>44977</v>
      </c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12"/>
      <c r="BZ53" s="112"/>
      <c r="CA53" s="112"/>
      <c r="CB53" s="112"/>
      <c r="CC53" s="112"/>
      <c r="CD53" s="112"/>
      <c r="CE53" s="112"/>
    </row>
    <row r="54" spans="1:83" ht="26.1" customHeight="1">
      <c r="A54" s="230" t="s">
        <v>78</v>
      </c>
      <c r="B54" s="231"/>
      <c r="C54" s="231"/>
      <c r="D54" s="232"/>
      <c r="E54" s="233" t="s">
        <v>114</v>
      </c>
      <c r="F54" s="234"/>
      <c r="G54" s="234"/>
      <c r="H54" s="234"/>
      <c r="I54" s="235"/>
      <c r="J54" s="101" t="s">
        <v>115</v>
      </c>
      <c r="K54" s="236" t="str">
        <f>IF(J54="klik &amp; kies aantal BBQ's ---&gt;","",SUM(M54:O54))</f>
        <v/>
      </c>
      <c r="L54" s="229"/>
      <c r="M54" s="99"/>
      <c r="N54" s="66">
        <f>IF($E54=$AV$3,45*$J54,0)</f>
        <v>0</v>
      </c>
      <c r="O54" s="66">
        <f>IF($E54=$AV$4,60*$J54,0)</f>
        <v>0</v>
      </c>
      <c r="P54" s="125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14"/>
      <c r="AC54" s="14"/>
      <c r="AD54" s="60"/>
      <c r="AE54" s="14"/>
      <c r="AF54" s="14"/>
      <c r="AG54" s="60">
        <f t="shared" si="0"/>
        <v>55</v>
      </c>
      <c r="AH54" s="14"/>
      <c r="AI54" s="61">
        <f t="shared" si="1"/>
        <v>5400</v>
      </c>
      <c r="AJ54" s="14"/>
      <c r="AK54" s="60">
        <f t="shared" si="2"/>
        <v>52</v>
      </c>
      <c r="AL54" s="61"/>
      <c r="AM54" s="14"/>
      <c r="AN54" s="60"/>
      <c r="AO54" s="14"/>
      <c r="AP54" s="14"/>
      <c r="AQ54" s="60"/>
      <c r="AR54" s="60">
        <f t="shared" si="5"/>
        <v>56</v>
      </c>
      <c r="AS54" s="115">
        <f t="shared" si="26"/>
        <v>44978</v>
      </c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12"/>
      <c r="BZ54" s="112"/>
      <c r="CA54" s="112"/>
      <c r="CB54" s="112"/>
      <c r="CC54" s="112"/>
      <c r="CD54" s="112"/>
      <c r="CE54" s="112"/>
    </row>
    <row r="55" spans="1:83" ht="13.5" customHeight="1" thickBot="1">
      <c r="A55" s="89"/>
      <c r="B55" s="89"/>
      <c r="C55" s="89"/>
      <c r="D55" s="90"/>
      <c r="E55" s="90"/>
      <c r="F55" s="90"/>
      <c r="G55" s="90"/>
      <c r="H55" s="90"/>
      <c r="I55" s="90"/>
      <c r="J55" s="77"/>
      <c r="K55" s="88"/>
      <c r="L55" s="85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14"/>
      <c r="AC55" s="14"/>
      <c r="AD55" s="60"/>
      <c r="AE55" s="14"/>
      <c r="AF55" s="14"/>
      <c r="AG55" s="60">
        <f t="shared" si="0"/>
        <v>56</v>
      </c>
      <c r="AH55" s="14"/>
      <c r="AI55" s="61">
        <f t="shared" si="1"/>
        <v>5500</v>
      </c>
      <c r="AJ55" s="14"/>
      <c r="AK55" s="60">
        <f t="shared" si="2"/>
        <v>53</v>
      </c>
      <c r="AL55" s="61"/>
      <c r="AM55" s="14"/>
      <c r="AN55" s="60"/>
      <c r="AO55" s="14"/>
      <c r="AP55" s="14"/>
      <c r="AQ55" s="60"/>
      <c r="AR55" s="60">
        <f t="shared" si="5"/>
        <v>57</v>
      </c>
      <c r="AS55" s="115">
        <f t="shared" si="26"/>
        <v>44979</v>
      </c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12"/>
      <c r="BZ55" s="112"/>
      <c r="CA55" s="112"/>
      <c r="CB55" s="112"/>
      <c r="CC55" s="112"/>
      <c r="CD55" s="112"/>
      <c r="CE55" s="112"/>
    </row>
    <row r="56" spans="1:83" ht="26.1" customHeight="1">
      <c r="A56" s="19"/>
      <c r="B56" s="20"/>
      <c r="C56" s="20"/>
      <c r="D56" s="21"/>
      <c r="E56" s="21"/>
      <c r="F56" s="21"/>
      <c r="G56" s="21"/>
      <c r="H56" s="21"/>
      <c r="I56" s="22"/>
      <c r="J56" s="51" t="s">
        <v>15</v>
      </c>
      <c r="K56" s="224" t="str">
        <f>IF(SUM(K24:L54)=0,"",SUM(K24:L54))</f>
        <v/>
      </c>
      <c r="L56" s="225"/>
      <c r="M56" s="126"/>
      <c r="N56" s="125"/>
      <c r="O56" s="125"/>
      <c r="P56" s="125"/>
      <c r="Q56" s="125"/>
      <c r="R56" s="125"/>
      <c r="S56" s="125"/>
      <c r="T56" s="125"/>
      <c r="U56" s="125"/>
      <c r="V56" s="125"/>
      <c r="W56" s="114"/>
      <c r="X56" s="114"/>
      <c r="Y56" s="114"/>
      <c r="Z56" s="114"/>
      <c r="AA56" s="114"/>
      <c r="AB56" s="122"/>
      <c r="AC56" s="122"/>
      <c r="AD56" s="113"/>
      <c r="AE56" s="122"/>
      <c r="AF56" s="122"/>
      <c r="AG56" s="60">
        <f t="shared" si="0"/>
        <v>57</v>
      </c>
      <c r="AH56" s="14"/>
      <c r="AI56" s="61">
        <f t="shared" si="1"/>
        <v>5600</v>
      </c>
      <c r="AJ56" s="14"/>
      <c r="AK56" s="60">
        <f t="shared" si="2"/>
        <v>54</v>
      </c>
      <c r="AL56" s="124"/>
      <c r="AM56" s="122"/>
      <c r="AN56" s="113"/>
      <c r="AO56" s="122"/>
      <c r="AP56" s="122"/>
      <c r="AQ56" s="113"/>
      <c r="AR56" s="113">
        <f t="shared" si="5"/>
        <v>58</v>
      </c>
      <c r="AS56" s="121">
        <f t="shared" si="26"/>
        <v>44980</v>
      </c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</row>
    <row r="57" spans="1:83" ht="26.1" customHeight="1" thickBot="1">
      <c r="A57" s="237" t="s">
        <v>18</v>
      </c>
      <c r="B57" s="238"/>
      <c r="C57" s="238"/>
      <c r="D57" s="238"/>
      <c r="E57" s="238"/>
      <c r="F57" s="238"/>
      <c r="G57" s="238"/>
      <c r="H57" s="238"/>
      <c r="I57" s="239"/>
      <c r="J57" s="50"/>
      <c r="K57" s="222"/>
      <c r="L57" s="223"/>
      <c r="M57" s="122"/>
      <c r="N57" s="122"/>
      <c r="O57" s="122"/>
      <c r="P57" s="122"/>
      <c r="Q57" s="122"/>
      <c r="R57" s="122"/>
      <c r="S57" s="122"/>
      <c r="T57" s="122"/>
      <c r="U57" s="122"/>
      <c r="V57" s="125"/>
      <c r="W57" s="122"/>
      <c r="X57" s="122"/>
      <c r="Y57" s="122"/>
      <c r="Z57" s="122"/>
      <c r="AA57" s="122"/>
      <c r="AB57" s="122"/>
      <c r="AC57" s="122"/>
      <c r="AD57" s="113"/>
      <c r="AE57" s="122"/>
      <c r="AF57" s="122"/>
      <c r="AG57" s="60">
        <f t="shared" si="0"/>
        <v>58</v>
      </c>
      <c r="AH57" s="14"/>
      <c r="AI57" s="61">
        <f t="shared" si="1"/>
        <v>5700</v>
      </c>
      <c r="AJ57" s="14"/>
      <c r="AK57" s="60">
        <f t="shared" si="2"/>
        <v>55</v>
      </c>
      <c r="AL57" s="124"/>
      <c r="AM57" s="122"/>
      <c r="AN57" s="113"/>
      <c r="AO57" s="122"/>
      <c r="AP57" s="122"/>
      <c r="AQ57" s="113"/>
      <c r="AR57" s="113">
        <f t="shared" si="5"/>
        <v>59</v>
      </c>
      <c r="AS57" s="121">
        <f t="shared" si="26"/>
        <v>44981</v>
      </c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</row>
    <row r="58" spans="1:83" ht="26.1" customHeight="1" thickBot="1">
      <c r="A58" s="240" t="s">
        <v>16</v>
      </c>
      <c r="B58" s="241"/>
      <c r="C58" s="241"/>
      <c r="D58" s="241"/>
      <c r="E58" s="241"/>
      <c r="F58" s="241"/>
      <c r="G58" s="241"/>
      <c r="H58" s="241"/>
      <c r="I58" s="242"/>
      <c r="J58" s="45" t="s">
        <v>13</v>
      </c>
      <c r="K58" s="176" t="str">
        <f>K20</f>
        <v/>
      </c>
      <c r="L58" s="177"/>
      <c r="M58" s="114"/>
      <c r="N58" s="127"/>
      <c r="O58" s="127"/>
      <c r="P58" s="127"/>
      <c r="Q58" s="127"/>
      <c r="R58" s="128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13"/>
      <c r="AE58" s="122"/>
      <c r="AF58" s="122"/>
      <c r="AG58" s="60">
        <f t="shared" si="0"/>
        <v>59</v>
      </c>
      <c r="AH58" s="14"/>
      <c r="AI58" s="61">
        <f t="shared" si="1"/>
        <v>5800</v>
      </c>
      <c r="AJ58" s="14"/>
      <c r="AK58" s="60">
        <f t="shared" si="2"/>
        <v>56</v>
      </c>
      <c r="AL58" s="124"/>
      <c r="AM58" s="122"/>
      <c r="AN58" s="113"/>
      <c r="AO58" s="122"/>
      <c r="AP58" s="122"/>
      <c r="AQ58" s="113"/>
      <c r="AR58" s="113">
        <f t="shared" si="5"/>
        <v>60</v>
      </c>
      <c r="AS58" s="121">
        <f t="shared" si="26"/>
        <v>44982</v>
      </c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</row>
    <row r="59" spans="1:83" ht="26.1" customHeight="1" thickBot="1">
      <c r="A59" s="243"/>
      <c r="B59" s="244"/>
      <c r="C59" s="244"/>
      <c r="D59" s="244"/>
      <c r="E59" s="244"/>
      <c r="F59" s="244"/>
      <c r="G59" s="244"/>
      <c r="H59" s="244"/>
      <c r="I59" s="245"/>
      <c r="J59" s="46" t="s">
        <v>14</v>
      </c>
      <c r="K59" s="253" t="str">
        <f>IF(SUM(K56:L58)=0,"",SUM(K56:L58))</f>
        <v/>
      </c>
      <c r="L59" s="254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13"/>
      <c r="AE59" s="122"/>
      <c r="AF59" s="122"/>
      <c r="AG59" s="60">
        <f t="shared" si="0"/>
        <v>60</v>
      </c>
      <c r="AH59" s="14"/>
      <c r="AI59" s="61">
        <f t="shared" si="1"/>
        <v>5900</v>
      </c>
      <c r="AJ59" s="14"/>
      <c r="AK59" s="60">
        <f t="shared" si="2"/>
        <v>57</v>
      </c>
      <c r="AL59" s="124"/>
      <c r="AM59" s="122"/>
      <c r="AN59" s="122"/>
      <c r="AO59" s="122"/>
      <c r="AP59" s="122"/>
      <c r="AQ59" s="113"/>
      <c r="AR59" s="113">
        <f t="shared" si="5"/>
        <v>61</v>
      </c>
      <c r="AS59" s="121">
        <f t="shared" si="26"/>
        <v>44983</v>
      </c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</row>
    <row r="60" spans="1:83" ht="24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13"/>
      <c r="AE60" s="122"/>
      <c r="AF60" s="122"/>
      <c r="AG60" s="60">
        <f t="shared" si="0"/>
        <v>61</v>
      </c>
      <c r="AH60" s="14"/>
      <c r="AI60" s="61">
        <f t="shared" si="1"/>
        <v>6000</v>
      </c>
      <c r="AJ60" s="14"/>
      <c r="AK60" s="60">
        <f t="shared" si="2"/>
        <v>58</v>
      </c>
      <c r="AL60" s="124"/>
      <c r="AM60" s="122"/>
      <c r="AN60" s="122"/>
      <c r="AO60" s="122"/>
      <c r="AP60" s="122"/>
      <c r="AQ60" s="113"/>
      <c r="AR60" s="113">
        <f t="shared" si="5"/>
        <v>62</v>
      </c>
      <c r="AS60" s="121">
        <f t="shared" si="26"/>
        <v>44984</v>
      </c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</row>
    <row r="61" spans="1:8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13"/>
      <c r="AE61" s="122"/>
      <c r="AF61" s="122"/>
      <c r="AG61" s="60">
        <f t="shared" si="0"/>
        <v>62</v>
      </c>
      <c r="AH61" s="14"/>
      <c r="AI61" s="61">
        <f t="shared" si="1"/>
        <v>6100</v>
      </c>
      <c r="AJ61" s="14"/>
      <c r="AK61" s="60">
        <f t="shared" si="2"/>
        <v>59</v>
      </c>
      <c r="AL61" s="124"/>
      <c r="AM61" s="122"/>
      <c r="AN61" s="122"/>
      <c r="AO61" s="122"/>
      <c r="AP61" s="122"/>
      <c r="AQ61" s="113"/>
      <c r="AR61" s="113">
        <f t="shared" si="5"/>
        <v>63</v>
      </c>
      <c r="AS61" s="121">
        <f t="shared" si="26"/>
        <v>44985</v>
      </c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</row>
    <row r="62" spans="1:8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13"/>
      <c r="AE62" s="122"/>
      <c r="AF62" s="122"/>
      <c r="AG62" s="60">
        <f t="shared" si="0"/>
        <v>63</v>
      </c>
      <c r="AH62" s="14"/>
      <c r="AI62" s="61">
        <f t="shared" si="1"/>
        <v>6200</v>
      </c>
      <c r="AJ62" s="14"/>
      <c r="AK62" s="60">
        <f t="shared" si="2"/>
        <v>60</v>
      </c>
      <c r="AL62" s="124"/>
      <c r="AM62" s="122"/>
      <c r="AN62" s="122"/>
      <c r="AO62" s="122"/>
      <c r="AP62" s="122"/>
      <c r="AQ62" s="113"/>
      <c r="AR62" s="113">
        <f t="shared" si="5"/>
        <v>64</v>
      </c>
      <c r="AS62" s="121">
        <f t="shared" si="26"/>
        <v>44986</v>
      </c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</row>
    <row r="63" spans="1:8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13"/>
      <c r="AE63" s="122"/>
      <c r="AF63" s="122"/>
      <c r="AG63" s="60">
        <f t="shared" si="0"/>
        <v>64</v>
      </c>
      <c r="AH63" s="14"/>
      <c r="AI63" s="61">
        <f t="shared" si="1"/>
        <v>6300</v>
      </c>
      <c r="AJ63" s="14"/>
      <c r="AK63" s="60">
        <f t="shared" si="2"/>
        <v>61</v>
      </c>
      <c r="AL63" s="124"/>
      <c r="AM63" s="122"/>
      <c r="AN63" s="122"/>
      <c r="AO63" s="122"/>
      <c r="AP63" s="122"/>
      <c r="AQ63" s="113"/>
      <c r="AR63" s="113">
        <f t="shared" si="5"/>
        <v>65</v>
      </c>
      <c r="AS63" s="121">
        <f t="shared" si="26"/>
        <v>44987</v>
      </c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</row>
    <row r="64" spans="1:8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13"/>
      <c r="AE64" s="122"/>
      <c r="AF64" s="122"/>
      <c r="AG64" s="60">
        <f t="shared" si="0"/>
        <v>65</v>
      </c>
      <c r="AH64" s="14"/>
      <c r="AI64" s="61">
        <f t="shared" si="1"/>
        <v>6400</v>
      </c>
      <c r="AJ64" s="14"/>
      <c r="AK64" s="60">
        <f t="shared" si="2"/>
        <v>62</v>
      </c>
      <c r="AL64" s="124"/>
      <c r="AM64" s="122"/>
      <c r="AN64" s="122"/>
      <c r="AO64" s="122"/>
      <c r="AP64" s="122"/>
      <c r="AQ64" s="113"/>
      <c r="AR64" s="113">
        <f t="shared" si="5"/>
        <v>66</v>
      </c>
      <c r="AS64" s="121">
        <f t="shared" si="26"/>
        <v>44988</v>
      </c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</row>
    <row r="65" spans="1:8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13"/>
      <c r="AE65" s="122"/>
      <c r="AF65" s="122"/>
      <c r="AG65" s="60">
        <f t="shared" si="0"/>
        <v>66</v>
      </c>
      <c r="AH65" s="14"/>
      <c r="AI65" s="61">
        <f t="shared" si="1"/>
        <v>6500</v>
      </c>
      <c r="AJ65" s="14"/>
      <c r="AK65" s="60">
        <f t="shared" si="2"/>
        <v>63</v>
      </c>
      <c r="AL65" s="124"/>
      <c r="AM65" s="122"/>
      <c r="AN65" s="122"/>
      <c r="AO65" s="122"/>
      <c r="AP65" s="122"/>
      <c r="AQ65" s="113"/>
      <c r="AR65" s="113">
        <f t="shared" si="5"/>
        <v>67</v>
      </c>
      <c r="AS65" s="121">
        <f t="shared" si="26"/>
        <v>44989</v>
      </c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</row>
    <row r="66" spans="1:8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13"/>
      <c r="AE66" s="122"/>
      <c r="AF66" s="122"/>
      <c r="AG66" s="60">
        <f t="shared" si="0"/>
        <v>67</v>
      </c>
      <c r="AH66" s="14"/>
      <c r="AI66" s="61">
        <f t="shared" si="1"/>
        <v>6600</v>
      </c>
      <c r="AJ66" s="14"/>
      <c r="AK66" s="60">
        <f t="shared" si="2"/>
        <v>64</v>
      </c>
      <c r="AL66" s="124"/>
      <c r="AM66" s="122"/>
      <c r="AN66" s="122"/>
      <c r="AO66" s="122"/>
      <c r="AP66" s="122"/>
      <c r="AQ66" s="113"/>
      <c r="AR66" s="113">
        <f t="shared" si="5"/>
        <v>68</v>
      </c>
      <c r="AS66" s="121">
        <f t="shared" si="26"/>
        <v>44990</v>
      </c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</row>
    <row r="67" spans="1:8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13"/>
      <c r="AE67" s="122"/>
      <c r="AF67" s="122"/>
      <c r="AG67" s="60">
        <f t="shared" si="0"/>
        <v>68</v>
      </c>
      <c r="AH67" s="14"/>
      <c r="AI67" s="61">
        <f t="shared" si="1"/>
        <v>6700</v>
      </c>
      <c r="AJ67" s="14"/>
      <c r="AK67" s="60">
        <f t="shared" si="2"/>
        <v>65</v>
      </c>
      <c r="AL67" s="124"/>
      <c r="AM67" s="122"/>
      <c r="AN67" s="122"/>
      <c r="AO67" s="122"/>
      <c r="AP67" s="122"/>
      <c r="AQ67" s="113"/>
      <c r="AR67" s="113">
        <f t="shared" si="5"/>
        <v>69</v>
      </c>
      <c r="AS67" s="121">
        <f t="shared" si="26"/>
        <v>44991</v>
      </c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</row>
    <row r="68" spans="1:8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13"/>
      <c r="AE68" s="122"/>
      <c r="AF68" s="122"/>
      <c r="AG68" s="60">
        <f t="shared" si="0"/>
        <v>69</v>
      </c>
      <c r="AH68" s="14"/>
      <c r="AI68" s="61">
        <f t="shared" si="1"/>
        <v>6800</v>
      </c>
      <c r="AJ68" s="14"/>
      <c r="AK68" s="60">
        <f t="shared" si="2"/>
        <v>66</v>
      </c>
      <c r="AL68" s="124"/>
      <c r="AM68" s="122"/>
      <c r="AN68" s="122"/>
      <c r="AO68" s="122"/>
      <c r="AP68" s="122"/>
      <c r="AQ68" s="113"/>
      <c r="AR68" s="113">
        <f t="shared" si="5"/>
        <v>70</v>
      </c>
      <c r="AS68" s="121">
        <f t="shared" si="26"/>
        <v>44992</v>
      </c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</row>
    <row r="69" spans="1:8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13"/>
      <c r="AE69" s="122"/>
      <c r="AF69" s="122"/>
      <c r="AG69" s="60">
        <f t="shared" si="0"/>
        <v>70</v>
      </c>
      <c r="AH69" s="14"/>
      <c r="AI69" s="61">
        <f t="shared" si="1"/>
        <v>6900</v>
      </c>
      <c r="AJ69" s="14"/>
      <c r="AK69" s="60">
        <f t="shared" si="2"/>
        <v>67</v>
      </c>
      <c r="AL69" s="124"/>
      <c r="AM69" s="122"/>
      <c r="AN69" s="122"/>
      <c r="AO69" s="122"/>
      <c r="AP69" s="122"/>
      <c r="AQ69" s="113"/>
      <c r="AR69" s="113">
        <f t="shared" ref="AR69" si="45">SUM(AR68+1)</f>
        <v>71</v>
      </c>
      <c r="AS69" s="121">
        <f t="shared" si="26"/>
        <v>44993</v>
      </c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</row>
    <row r="70" spans="1:8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13"/>
      <c r="AE70" s="122"/>
      <c r="AF70" s="122"/>
      <c r="AG70" s="60">
        <f t="shared" si="0"/>
        <v>71</v>
      </c>
      <c r="AH70" s="14"/>
      <c r="AI70" s="61">
        <f t="shared" si="1"/>
        <v>7000</v>
      </c>
      <c r="AJ70" s="14"/>
      <c r="AK70" s="60">
        <f t="shared" si="2"/>
        <v>68</v>
      </c>
      <c r="AL70" s="124"/>
      <c r="AM70" s="122"/>
      <c r="AN70" s="122"/>
      <c r="AO70" s="122"/>
      <c r="AP70" s="122"/>
      <c r="AQ70" s="113"/>
      <c r="AR70" s="113">
        <f t="shared" ref="AR70:AR98" si="46">SUM(AR69+1)</f>
        <v>72</v>
      </c>
      <c r="AS70" s="121">
        <f t="shared" si="26"/>
        <v>44994</v>
      </c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</row>
    <row r="71" spans="1:8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13"/>
      <c r="AE71" s="122"/>
      <c r="AF71" s="122"/>
      <c r="AG71" s="60">
        <f t="shared" si="0"/>
        <v>72</v>
      </c>
      <c r="AH71" s="14"/>
      <c r="AI71" s="61">
        <f t="shared" si="1"/>
        <v>7100</v>
      </c>
      <c r="AJ71" s="14"/>
      <c r="AK71" s="60">
        <f t="shared" si="2"/>
        <v>69</v>
      </c>
      <c r="AL71" s="124"/>
      <c r="AM71" s="122"/>
      <c r="AN71" s="122"/>
      <c r="AO71" s="122"/>
      <c r="AP71" s="122"/>
      <c r="AQ71" s="113"/>
      <c r="AR71" s="113">
        <f t="shared" si="46"/>
        <v>73</v>
      </c>
      <c r="AS71" s="121">
        <f t="shared" si="26"/>
        <v>44995</v>
      </c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</row>
    <row r="72" spans="1:8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13"/>
      <c r="AE72" s="122"/>
      <c r="AF72" s="122"/>
      <c r="AG72" s="60">
        <f t="shared" si="0"/>
        <v>73</v>
      </c>
      <c r="AH72" s="14"/>
      <c r="AI72" s="61">
        <f t="shared" si="1"/>
        <v>7200</v>
      </c>
      <c r="AJ72" s="14"/>
      <c r="AK72" s="60">
        <f t="shared" si="2"/>
        <v>70</v>
      </c>
      <c r="AL72" s="124"/>
      <c r="AM72" s="122"/>
      <c r="AN72" s="122"/>
      <c r="AO72" s="122"/>
      <c r="AP72" s="122"/>
      <c r="AQ72" s="113"/>
      <c r="AR72" s="113">
        <f t="shared" si="46"/>
        <v>74</v>
      </c>
      <c r="AS72" s="121">
        <f t="shared" si="26"/>
        <v>44996</v>
      </c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</row>
    <row r="73" spans="1:8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13"/>
      <c r="AE73" s="122"/>
      <c r="AF73" s="122"/>
      <c r="AG73" s="60">
        <f t="shared" si="0"/>
        <v>74</v>
      </c>
      <c r="AH73" s="14"/>
      <c r="AI73" s="61">
        <f t="shared" si="1"/>
        <v>7300</v>
      </c>
      <c r="AJ73" s="14"/>
      <c r="AK73" s="60">
        <f t="shared" si="2"/>
        <v>71</v>
      </c>
      <c r="AL73" s="124"/>
      <c r="AM73" s="122"/>
      <c r="AN73" s="122"/>
      <c r="AO73" s="122"/>
      <c r="AP73" s="122"/>
      <c r="AQ73" s="113"/>
      <c r="AR73" s="113">
        <f t="shared" si="46"/>
        <v>75</v>
      </c>
      <c r="AS73" s="121">
        <f t="shared" si="26"/>
        <v>44997</v>
      </c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</row>
    <row r="74" spans="1:8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13"/>
      <c r="AE74" s="122"/>
      <c r="AF74" s="122"/>
      <c r="AG74" s="60">
        <f t="shared" si="0"/>
        <v>75</v>
      </c>
      <c r="AH74" s="14"/>
      <c r="AI74" s="61">
        <f t="shared" si="1"/>
        <v>7400</v>
      </c>
      <c r="AJ74" s="14"/>
      <c r="AK74" s="60">
        <f t="shared" si="2"/>
        <v>72</v>
      </c>
      <c r="AL74" s="124"/>
      <c r="AM74" s="122"/>
      <c r="AN74" s="122"/>
      <c r="AO74" s="122"/>
      <c r="AP74" s="122"/>
      <c r="AQ74" s="113"/>
      <c r="AR74" s="113">
        <f t="shared" si="46"/>
        <v>76</v>
      </c>
      <c r="AS74" s="121">
        <f t="shared" si="26"/>
        <v>44998</v>
      </c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</row>
    <row r="75" spans="1:8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13"/>
      <c r="AE75" s="122"/>
      <c r="AF75" s="122"/>
      <c r="AG75" s="60">
        <f t="shared" si="0"/>
        <v>76</v>
      </c>
      <c r="AH75" s="14"/>
      <c r="AI75" s="61">
        <f t="shared" si="1"/>
        <v>7500</v>
      </c>
      <c r="AJ75" s="14"/>
      <c r="AK75" s="60">
        <f t="shared" si="2"/>
        <v>73</v>
      </c>
      <c r="AL75" s="124"/>
      <c r="AM75" s="122"/>
      <c r="AN75" s="122"/>
      <c r="AO75" s="122"/>
      <c r="AP75" s="122"/>
      <c r="AQ75" s="113"/>
      <c r="AR75" s="113">
        <f t="shared" si="46"/>
        <v>77</v>
      </c>
      <c r="AS75" s="121">
        <f t="shared" si="26"/>
        <v>44999</v>
      </c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</row>
    <row r="76" spans="1:8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13"/>
      <c r="AE76" s="122"/>
      <c r="AF76" s="122"/>
      <c r="AG76" s="60">
        <f t="shared" si="0"/>
        <v>77</v>
      </c>
      <c r="AH76" s="14"/>
      <c r="AI76" s="61">
        <f t="shared" si="1"/>
        <v>7600</v>
      </c>
      <c r="AJ76" s="14"/>
      <c r="AK76" s="60">
        <f t="shared" si="2"/>
        <v>74</v>
      </c>
      <c r="AL76" s="124"/>
      <c r="AM76" s="122"/>
      <c r="AN76" s="122"/>
      <c r="AO76" s="122"/>
      <c r="AP76" s="122"/>
      <c r="AQ76" s="113"/>
      <c r="AR76" s="113">
        <f t="shared" si="46"/>
        <v>78</v>
      </c>
      <c r="AS76" s="121">
        <f t="shared" si="26"/>
        <v>45000</v>
      </c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</row>
    <row r="77" spans="1:8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13"/>
      <c r="AE77" s="122"/>
      <c r="AF77" s="122"/>
      <c r="AG77" s="60">
        <f t="shared" si="0"/>
        <v>78</v>
      </c>
      <c r="AH77" s="14"/>
      <c r="AI77" s="61">
        <f t="shared" si="1"/>
        <v>7700</v>
      </c>
      <c r="AJ77" s="14"/>
      <c r="AK77" s="60">
        <f t="shared" si="2"/>
        <v>75</v>
      </c>
      <c r="AL77" s="124"/>
      <c r="AM77" s="122"/>
      <c r="AN77" s="122"/>
      <c r="AO77" s="122"/>
      <c r="AP77" s="122"/>
      <c r="AQ77" s="113"/>
      <c r="AR77" s="113">
        <f t="shared" si="46"/>
        <v>79</v>
      </c>
      <c r="AS77" s="121">
        <f t="shared" si="26"/>
        <v>45001</v>
      </c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</row>
    <row r="78" spans="1:8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13"/>
      <c r="AE78" s="122"/>
      <c r="AF78" s="122"/>
      <c r="AG78" s="60">
        <f t="shared" si="0"/>
        <v>79</v>
      </c>
      <c r="AH78" s="14"/>
      <c r="AI78" s="61">
        <f t="shared" si="1"/>
        <v>7800</v>
      </c>
      <c r="AJ78" s="14"/>
      <c r="AK78" s="60">
        <f t="shared" si="2"/>
        <v>76</v>
      </c>
      <c r="AL78" s="124"/>
      <c r="AM78" s="122"/>
      <c r="AN78" s="122"/>
      <c r="AO78" s="122"/>
      <c r="AP78" s="122"/>
      <c r="AQ78" s="113"/>
      <c r="AR78" s="113">
        <f t="shared" si="46"/>
        <v>80</v>
      </c>
      <c r="AS78" s="121">
        <f t="shared" si="26"/>
        <v>45002</v>
      </c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</row>
    <row r="79" spans="1:8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13"/>
      <c r="AE79" s="122"/>
      <c r="AF79" s="122"/>
      <c r="AG79" s="60">
        <f t="shared" si="0"/>
        <v>80</v>
      </c>
      <c r="AH79" s="14"/>
      <c r="AI79" s="61">
        <f t="shared" si="1"/>
        <v>7900</v>
      </c>
      <c r="AJ79" s="14"/>
      <c r="AK79" s="60">
        <f t="shared" si="2"/>
        <v>77</v>
      </c>
      <c r="AL79" s="124"/>
      <c r="AM79" s="122"/>
      <c r="AN79" s="122"/>
      <c r="AO79" s="122"/>
      <c r="AP79" s="122"/>
      <c r="AQ79" s="113"/>
      <c r="AR79" s="113">
        <f t="shared" si="46"/>
        <v>81</v>
      </c>
      <c r="AS79" s="121">
        <f t="shared" si="26"/>
        <v>45003</v>
      </c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</row>
    <row r="80" spans="1:8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13"/>
      <c r="AE80" s="122"/>
      <c r="AF80" s="122"/>
      <c r="AG80" s="60">
        <f t="shared" si="0"/>
        <v>81</v>
      </c>
      <c r="AH80" s="14"/>
      <c r="AI80" s="61">
        <f t="shared" si="1"/>
        <v>8000</v>
      </c>
      <c r="AJ80" s="14"/>
      <c r="AK80" s="60">
        <f t="shared" si="2"/>
        <v>78</v>
      </c>
      <c r="AL80" s="124"/>
      <c r="AM80" s="122"/>
      <c r="AN80" s="122"/>
      <c r="AO80" s="122"/>
      <c r="AP80" s="122"/>
      <c r="AQ80" s="113"/>
      <c r="AR80" s="113">
        <f t="shared" si="46"/>
        <v>82</v>
      </c>
      <c r="AS80" s="121">
        <f t="shared" si="26"/>
        <v>45004</v>
      </c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</row>
    <row r="81" spans="1:8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13"/>
      <c r="AE81" s="122"/>
      <c r="AF81" s="122"/>
      <c r="AG81" s="60">
        <f t="shared" ref="AG81:AG119" si="47">SUM(AG80+1)</f>
        <v>82</v>
      </c>
      <c r="AH81" s="14"/>
      <c r="AI81" s="61"/>
      <c r="AJ81" s="14"/>
      <c r="AK81" s="60">
        <f t="shared" ref="AK81:AK102" si="48">SUM(AK80+1)</f>
        <v>79</v>
      </c>
      <c r="AL81" s="124"/>
      <c r="AM81" s="122"/>
      <c r="AN81" s="122"/>
      <c r="AO81" s="122"/>
      <c r="AP81" s="122"/>
      <c r="AQ81" s="113"/>
      <c r="AR81" s="113">
        <f t="shared" si="46"/>
        <v>83</v>
      </c>
      <c r="AS81" s="121">
        <f t="shared" si="26"/>
        <v>45005</v>
      </c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</row>
    <row r="82" spans="1:8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13"/>
      <c r="AE82" s="122"/>
      <c r="AF82" s="122"/>
      <c r="AG82" s="60">
        <f t="shared" si="47"/>
        <v>83</v>
      </c>
      <c r="AH82" s="14"/>
      <c r="AI82" s="61"/>
      <c r="AJ82" s="14"/>
      <c r="AK82" s="60">
        <f t="shared" si="48"/>
        <v>80</v>
      </c>
      <c r="AL82" s="124"/>
      <c r="AM82" s="122"/>
      <c r="AN82" s="122"/>
      <c r="AO82" s="122"/>
      <c r="AP82" s="122"/>
      <c r="AQ82" s="113"/>
      <c r="AR82" s="113">
        <f t="shared" si="46"/>
        <v>84</v>
      </c>
      <c r="AS82" s="121">
        <f t="shared" si="26"/>
        <v>45006</v>
      </c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</row>
    <row r="83" spans="1: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13"/>
      <c r="AE83" s="122"/>
      <c r="AF83" s="122"/>
      <c r="AG83" s="60">
        <f t="shared" si="47"/>
        <v>84</v>
      </c>
      <c r="AH83" s="14"/>
      <c r="AI83" s="61"/>
      <c r="AJ83" s="14"/>
      <c r="AK83" s="60">
        <f t="shared" si="48"/>
        <v>81</v>
      </c>
      <c r="AL83" s="124"/>
      <c r="AM83" s="122"/>
      <c r="AN83" s="122"/>
      <c r="AO83" s="122"/>
      <c r="AP83" s="122"/>
      <c r="AQ83" s="113"/>
      <c r="AR83" s="113">
        <f t="shared" si="46"/>
        <v>85</v>
      </c>
      <c r="AS83" s="121">
        <f t="shared" si="26"/>
        <v>45007</v>
      </c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</row>
    <row r="84" spans="1:8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13"/>
      <c r="AE84" s="122"/>
      <c r="AF84" s="122"/>
      <c r="AG84" s="60">
        <f t="shared" si="47"/>
        <v>85</v>
      </c>
      <c r="AH84" s="14"/>
      <c r="AI84" s="61"/>
      <c r="AJ84" s="14"/>
      <c r="AK84" s="60">
        <f t="shared" si="48"/>
        <v>82</v>
      </c>
      <c r="AL84" s="124"/>
      <c r="AM84" s="122"/>
      <c r="AN84" s="122"/>
      <c r="AO84" s="122"/>
      <c r="AP84" s="122"/>
      <c r="AQ84" s="113"/>
      <c r="AR84" s="113">
        <f t="shared" si="46"/>
        <v>86</v>
      </c>
      <c r="AS84" s="121">
        <f t="shared" si="26"/>
        <v>45008</v>
      </c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</row>
    <row r="85" spans="1:8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13"/>
      <c r="AE85" s="122"/>
      <c r="AF85" s="122"/>
      <c r="AG85" s="60">
        <f t="shared" si="47"/>
        <v>86</v>
      </c>
      <c r="AH85" s="14"/>
      <c r="AI85" s="61"/>
      <c r="AJ85" s="14"/>
      <c r="AK85" s="60">
        <f t="shared" si="48"/>
        <v>83</v>
      </c>
      <c r="AL85" s="124"/>
      <c r="AM85" s="122"/>
      <c r="AN85" s="122"/>
      <c r="AO85" s="122"/>
      <c r="AP85" s="122"/>
      <c r="AQ85" s="113"/>
      <c r="AR85" s="113">
        <f t="shared" si="46"/>
        <v>87</v>
      </c>
      <c r="AS85" s="121">
        <f t="shared" si="26"/>
        <v>45009</v>
      </c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</row>
    <row r="86" spans="1:8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13"/>
      <c r="AE86" s="122"/>
      <c r="AF86" s="122"/>
      <c r="AG86" s="60">
        <f t="shared" si="47"/>
        <v>87</v>
      </c>
      <c r="AH86" s="14"/>
      <c r="AI86" s="61"/>
      <c r="AJ86" s="14"/>
      <c r="AK86" s="60">
        <f t="shared" si="48"/>
        <v>84</v>
      </c>
      <c r="AL86" s="124"/>
      <c r="AM86" s="122"/>
      <c r="AN86" s="122"/>
      <c r="AO86" s="122"/>
      <c r="AP86" s="122"/>
      <c r="AQ86" s="113"/>
      <c r="AR86" s="113">
        <f t="shared" si="46"/>
        <v>88</v>
      </c>
      <c r="AS86" s="121">
        <f t="shared" si="26"/>
        <v>45010</v>
      </c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</row>
    <row r="87" spans="1:8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13"/>
      <c r="AE87" s="122"/>
      <c r="AF87" s="122"/>
      <c r="AG87" s="60">
        <f t="shared" si="47"/>
        <v>88</v>
      </c>
      <c r="AH87" s="14"/>
      <c r="AI87" s="61"/>
      <c r="AJ87" s="14"/>
      <c r="AK87" s="60">
        <f t="shared" si="48"/>
        <v>85</v>
      </c>
      <c r="AL87" s="124"/>
      <c r="AM87" s="122"/>
      <c r="AN87" s="122"/>
      <c r="AO87" s="122"/>
      <c r="AP87" s="122"/>
      <c r="AQ87" s="113"/>
      <c r="AR87" s="113">
        <f t="shared" si="46"/>
        <v>89</v>
      </c>
      <c r="AS87" s="121">
        <f t="shared" si="26"/>
        <v>45011</v>
      </c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</row>
    <row r="88" spans="1:8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13"/>
      <c r="AE88" s="122"/>
      <c r="AF88" s="122"/>
      <c r="AG88" s="60">
        <f t="shared" si="47"/>
        <v>89</v>
      </c>
      <c r="AH88" s="14"/>
      <c r="AI88" s="61"/>
      <c r="AJ88" s="14"/>
      <c r="AK88" s="60">
        <f t="shared" si="48"/>
        <v>86</v>
      </c>
      <c r="AL88" s="124"/>
      <c r="AM88" s="122"/>
      <c r="AN88" s="122"/>
      <c r="AO88" s="122"/>
      <c r="AP88" s="122"/>
      <c r="AQ88" s="113"/>
      <c r="AR88" s="113">
        <f t="shared" si="46"/>
        <v>90</v>
      </c>
      <c r="AS88" s="121">
        <f t="shared" si="26"/>
        <v>45012</v>
      </c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</row>
    <row r="89" spans="1:8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13"/>
      <c r="AE89" s="122"/>
      <c r="AF89" s="122"/>
      <c r="AG89" s="60">
        <f t="shared" si="47"/>
        <v>90</v>
      </c>
      <c r="AH89" s="14"/>
      <c r="AI89" s="61"/>
      <c r="AJ89" s="14"/>
      <c r="AK89" s="60">
        <f t="shared" si="48"/>
        <v>87</v>
      </c>
      <c r="AL89" s="124"/>
      <c r="AM89" s="122"/>
      <c r="AN89" s="122"/>
      <c r="AO89" s="122"/>
      <c r="AP89" s="122"/>
      <c r="AQ89" s="113"/>
      <c r="AR89" s="113">
        <f t="shared" si="46"/>
        <v>91</v>
      </c>
      <c r="AS89" s="121">
        <f t="shared" si="26"/>
        <v>45013</v>
      </c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</row>
    <row r="90" spans="1:8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13"/>
      <c r="AE90" s="122"/>
      <c r="AF90" s="122"/>
      <c r="AG90" s="60">
        <f t="shared" si="47"/>
        <v>91</v>
      </c>
      <c r="AH90" s="14"/>
      <c r="AI90" s="61"/>
      <c r="AJ90" s="14"/>
      <c r="AK90" s="60">
        <f t="shared" si="48"/>
        <v>88</v>
      </c>
      <c r="AL90" s="124"/>
      <c r="AM90" s="122"/>
      <c r="AN90" s="122"/>
      <c r="AO90" s="122"/>
      <c r="AP90" s="122"/>
      <c r="AQ90" s="113"/>
      <c r="AR90" s="113">
        <f t="shared" si="46"/>
        <v>92</v>
      </c>
      <c r="AS90" s="121">
        <f t="shared" si="26"/>
        <v>45014</v>
      </c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</row>
    <row r="91" spans="1:8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13"/>
      <c r="AE91" s="122"/>
      <c r="AF91" s="122"/>
      <c r="AG91" s="60">
        <f t="shared" si="47"/>
        <v>92</v>
      </c>
      <c r="AH91" s="14"/>
      <c r="AI91" s="61"/>
      <c r="AJ91" s="14"/>
      <c r="AK91" s="60">
        <f t="shared" si="48"/>
        <v>89</v>
      </c>
      <c r="AL91" s="124"/>
      <c r="AM91" s="122"/>
      <c r="AN91" s="122"/>
      <c r="AO91" s="122"/>
      <c r="AP91" s="122"/>
      <c r="AQ91" s="113"/>
      <c r="AR91" s="113">
        <f t="shared" si="46"/>
        <v>93</v>
      </c>
      <c r="AS91" s="121">
        <f t="shared" si="26"/>
        <v>45015</v>
      </c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</row>
    <row r="92" spans="1:8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13"/>
      <c r="AE92" s="122"/>
      <c r="AF92" s="122"/>
      <c r="AG92" s="60">
        <f t="shared" si="47"/>
        <v>93</v>
      </c>
      <c r="AH92" s="14"/>
      <c r="AI92" s="61"/>
      <c r="AJ92" s="14"/>
      <c r="AK92" s="60">
        <f t="shared" si="48"/>
        <v>90</v>
      </c>
      <c r="AL92" s="124"/>
      <c r="AM92" s="122"/>
      <c r="AN92" s="122"/>
      <c r="AO92" s="122"/>
      <c r="AP92" s="122"/>
      <c r="AQ92" s="113"/>
      <c r="AR92" s="113">
        <f t="shared" si="46"/>
        <v>94</v>
      </c>
      <c r="AS92" s="121">
        <f t="shared" si="26"/>
        <v>45016</v>
      </c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</row>
    <row r="93" spans="1:8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13"/>
      <c r="AE93" s="122"/>
      <c r="AF93" s="122"/>
      <c r="AG93" s="60">
        <f t="shared" si="47"/>
        <v>94</v>
      </c>
      <c r="AH93" s="14"/>
      <c r="AI93" s="61"/>
      <c r="AJ93" s="14"/>
      <c r="AK93" s="60">
        <f t="shared" si="48"/>
        <v>91</v>
      </c>
      <c r="AL93" s="122"/>
      <c r="AM93" s="122"/>
      <c r="AN93" s="122"/>
      <c r="AO93" s="122"/>
      <c r="AP93" s="122"/>
      <c r="AQ93" s="113"/>
      <c r="AR93" s="113">
        <f t="shared" si="46"/>
        <v>95</v>
      </c>
      <c r="AS93" s="121">
        <f t="shared" si="26"/>
        <v>45017</v>
      </c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</row>
    <row r="94" spans="1:8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13"/>
      <c r="AE94" s="122"/>
      <c r="AF94" s="122"/>
      <c r="AG94" s="60">
        <f t="shared" si="47"/>
        <v>95</v>
      </c>
      <c r="AH94" s="14"/>
      <c r="AI94" s="61"/>
      <c r="AJ94" s="14"/>
      <c r="AK94" s="60">
        <f t="shared" si="48"/>
        <v>92</v>
      </c>
      <c r="AL94" s="122"/>
      <c r="AM94" s="122"/>
      <c r="AN94" s="122"/>
      <c r="AO94" s="122"/>
      <c r="AP94" s="122"/>
      <c r="AQ94" s="113"/>
      <c r="AR94" s="113">
        <f t="shared" si="46"/>
        <v>96</v>
      </c>
      <c r="AS94" s="121">
        <f t="shared" si="26"/>
        <v>45018</v>
      </c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</row>
    <row r="95" spans="1:8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13"/>
      <c r="AE95" s="122"/>
      <c r="AF95" s="122"/>
      <c r="AG95" s="60">
        <f t="shared" si="47"/>
        <v>96</v>
      </c>
      <c r="AH95" s="14"/>
      <c r="AI95" s="61"/>
      <c r="AJ95" s="14"/>
      <c r="AK95" s="60">
        <f t="shared" si="48"/>
        <v>93</v>
      </c>
      <c r="AL95" s="122"/>
      <c r="AM95" s="122"/>
      <c r="AN95" s="122"/>
      <c r="AO95" s="122"/>
      <c r="AP95" s="122"/>
      <c r="AQ95" s="113"/>
      <c r="AR95" s="113">
        <f t="shared" si="46"/>
        <v>97</v>
      </c>
      <c r="AS95" s="121">
        <f t="shared" si="26"/>
        <v>45019</v>
      </c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</row>
    <row r="96" spans="1:8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13"/>
      <c r="AE96" s="122"/>
      <c r="AF96" s="122"/>
      <c r="AG96" s="60">
        <f t="shared" si="47"/>
        <v>97</v>
      </c>
      <c r="AH96" s="14"/>
      <c r="AI96" s="61"/>
      <c r="AJ96" s="14"/>
      <c r="AK96" s="60">
        <f t="shared" si="48"/>
        <v>94</v>
      </c>
      <c r="AL96" s="122"/>
      <c r="AM96" s="122"/>
      <c r="AN96" s="122"/>
      <c r="AO96" s="122"/>
      <c r="AP96" s="122"/>
      <c r="AQ96" s="113"/>
      <c r="AR96" s="113">
        <f t="shared" si="46"/>
        <v>98</v>
      </c>
      <c r="AS96" s="121">
        <f t="shared" ref="AS96:AS160" si="49">SUM(AS95+1)</f>
        <v>45020</v>
      </c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</row>
    <row r="97" spans="1:8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13"/>
      <c r="AE97" s="122"/>
      <c r="AF97" s="122"/>
      <c r="AG97" s="60">
        <f t="shared" si="47"/>
        <v>98</v>
      </c>
      <c r="AH97" s="14"/>
      <c r="AI97" s="61"/>
      <c r="AJ97" s="14"/>
      <c r="AK97" s="60">
        <f t="shared" si="48"/>
        <v>95</v>
      </c>
      <c r="AL97" s="122"/>
      <c r="AM97" s="122"/>
      <c r="AN97" s="122"/>
      <c r="AO97" s="122"/>
      <c r="AP97" s="122"/>
      <c r="AQ97" s="113"/>
      <c r="AR97" s="113">
        <f t="shared" si="46"/>
        <v>99</v>
      </c>
      <c r="AS97" s="121">
        <f t="shared" si="49"/>
        <v>45021</v>
      </c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</row>
    <row r="98" spans="1:8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13"/>
      <c r="AE98" s="122"/>
      <c r="AF98" s="122"/>
      <c r="AG98" s="60">
        <f t="shared" si="47"/>
        <v>99</v>
      </c>
      <c r="AH98" s="14"/>
      <c r="AI98" s="61"/>
      <c r="AJ98" s="14"/>
      <c r="AK98" s="60">
        <f t="shared" si="48"/>
        <v>96</v>
      </c>
      <c r="AL98" s="122"/>
      <c r="AM98" s="122"/>
      <c r="AN98" s="122"/>
      <c r="AO98" s="122"/>
      <c r="AP98" s="122"/>
      <c r="AQ98" s="122"/>
      <c r="AR98" s="113">
        <f t="shared" si="46"/>
        <v>100</v>
      </c>
      <c r="AS98" s="121">
        <f t="shared" si="49"/>
        <v>45022</v>
      </c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</row>
    <row r="99" spans="1:8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13"/>
      <c r="AE99" s="122"/>
      <c r="AF99" s="122"/>
      <c r="AG99" s="60">
        <f t="shared" si="47"/>
        <v>100</v>
      </c>
      <c r="AH99" s="14"/>
      <c r="AI99" s="61"/>
      <c r="AJ99" s="14"/>
      <c r="AK99" s="60">
        <f t="shared" si="48"/>
        <v>97</v>
      </c>
      <c r="AL99" s="122"/>
      <c r="AM99" s="122"/>
      <c r="AN99" s="122"/>
      <c r="AO99" s="122"/>
      <c r="AP99" s="122"/>
      <c r="AQ99" s="122"/>
      <c r="AR99" s="122"/>
      <c r="AS99" s="121">
        <f t="shared" si="49"/>
        <v>45023</v>
      </c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</row>
    <row r="100" spans="1:8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13"/>
      <c r="AE100" s="122"/>
      <c r="AF100" s="122"/>
      <c r="AG100" s="60">
        <f t="shared" si="47"/>
        <v>101</v>
      </c>
      <c r="AH100" s="14"/>
      <c r="AI100" s="61"/>
      <c r="AJ100" s="14"/>
      <c r="AK100" s="60">
        <f t="shared" si="48"/>
        <v>98</v>
      </c>
      <c r="AL100" s="122"/>
      <c r="AM100" s="122"/>
      <c r="AN100" s="122"/>
      <c r="AO100" s="122"/>
      <c r="AP100" s="122"/>
      <c r="AQ100" s="122"/>
      <c r="AR100" s="122"/>
      <c r="AS100" s="121">
        <f t="shared" si="49"/>
        <v>45024</v>
      </c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</row>
    <row r="101" spans="1:8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13"/>
      <c r="AE101" s="122"/>
      <c r="AF101" s="122"/>
      <c r="AG101" s="60">
        <f t="shared" si="47"/>
        <v>102</v>
      </c>
      <c r="AH101" s="14"/>
      <c r="AI101" s="61"/>
      <c r="AJ101" s="14"/>
      <c r="AK101" s="60">
        <f t="shared" si="48"/>
        <v>99</v>
      </c>
      <c r="AL101" s="122"/>
      <c r="AM101" s="122"/>
      <c r="AN101" s="122"/>
      <c r="AO101" s="122"/>
      <c r="AP101" s="122"/>
      <c r="AQ101" s="122"/>
      <c r="AR101" s="122"/>
      <c r="AS101" s="121">
        <f t="shared" si="49"/>
        <v>45025</v>
      </c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</row>
    <row r="102" spans="1:8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13"/>
      <c r="AE102" s="122"/>
      <c r="AF102" s="122"/>
      <c r="AG102" s="60">
        <f t="shared" si="47"/>
        <v>103</v>
      </c>
      <c r="AH102" s="14"/>
      <c r="AI102" s="61"/>
      <c r="AJ102" s="14"/>
      <c r="AK102" s="60">
        <f t="shared" si="48"/>
        <v>100</v>
      </c>
      <c r="AL102" s="122"/>
      <c r="AM102" s="122"/>
      <c r="AN102" s="122"/>
      <c r="AO102" s="122"/>
      <c r="AP102" s="122"/>
      <c r="AQ102" s="122"/>
      <c r="AR102" s="122"/>
      <c r="AS102" s="121">
        <f t="shared" si="49"/>
        <v>45026</v>
      </c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</row>
    <row r="103" spans="1:8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13"/>
      <c r="AE103" s="122"/>
      <c r="AF103" s="122"/>
      <c r="AG103" s="60">
        <f t="shared" si="47"/>
        <v>104</v>
      </c>
      <c r="AH103" s="14"/>
      <c r="AI103" s="61"/>
      <c r="AJ103" s="14"/>
      <c r="AK103" s="60"/>
      <c r="AL103" s="122"/>
      <c r="AM103" s="122"/>
      <c r="AN103" s="122"/>
      <c r="AO103" s="122"/>
      <c r="AP103" s="122"/>
      <c r="AQ103" s="122"/>
      <c r="AR103" s="122"/>
      <c r="AS103" s="121">
        <f t="shared" si="49"/>
        <v>45027</v>
      </c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</row>
    <row r="104" spans="1:8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13"/>
      <c r="AE104" s="122"/>
      <c r="AF104" s="122"/>
      <c r="AG104" s="60">
        <f t="shared" si="47"/>
        <v>105</v>
      </c>
      <c r="AH104" s="14"/>
      <c r="AI104" s="61"/>
      <c r="AJ104" s="14"/>
      <c r="AK104" s="60"/>
      <c r="AL104" s="122"/>
      <c r="AM104" s="122"/>
      <c r="AN104" s="122"/>
      <c r="AO104" s="122"/>
      <c r="AP104" s="122"/>
      <c r="AQ104" s="122"/>
      <c r="AR104" s="122"/>
      <c r="AS104" s="121">
        <f t="shared" si="49"/>
        <v>45028</v>
      </c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</row>
    <row r="105" spans="1:8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13"/>
      <c r="AE105" s="122"/>
      <c r="AF105" s="122"/>
      <c r="AG105" s="60">
        <f t="shared" si="47"/>
        <v>106</v>
      </c>
      <c r="AH105" s="14"/>
      <c r="AI105" s="61"/>
      <c r="AJ105" s="14"/>
      <c r="AK105" s="60"/>
      <c r="AL105" s="122"/>
      <c r="AM105" s="122"/>
      <c r="AN105" s="122"/>
      <c r="AO105" s="122"/>
      <c r="AP105" s="122"/>
      <c r="AQ105" s="122"/>
      <c r="AR105" s="122"/>
      <c r="AS105" s="121">
        <f t="shared" si="49"/>
        <v>45029</v>
      </c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</row>
    <row r="106" spans="1:8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13"/>
      <c r="AE106" s="122"/>
      <c r="AF106" s="122"/>
      <c r="AG106" s="60">
        <f t="shared" si="47"/>
        <v>107</v>
      </c>
      <c r="AH106" s="14"/>
      <c r="AI106" s="61"/>
      <c r="AJ106" s="14"/>
      <c r="AK106" s="60"/>
      <c r="AL106" s="122"/>
      <c r="AM106" s="122"/>
      <c r="AN106" s="122"/>
      <c r="AO106" s="122"/>
      <c r="AP106" s="122"/>
      <c r="AQ106" s="122"/>
      <c r="AR106" s="122"/>
      <c r="AS106" s="121">
        <f t="shared" si="49"/>
        <v>45030</v>
      </c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</row>
    <row r="107" spans="1:8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13"/>
      <c r="AE107" s="122"/>
      <c r="AF107" s="122"/>
      <c r="AG107" s="60">
        <f t="shared" si="47"/>
        <v>108</v>
      </c>
      <c r="AH107" s="14"/>
      <c r="AI107" s="61"/>
      <c r="AJ107" s="14"/>
      <c r="AK107" s="60"/>
      <c r="AL107" s="122"/>
      <c r="AM107" s="122"/>
      <c r="AN107" s="122"/>
      <c r="AO107" s="122"/>
      <c r="AP107" s="122"/>
      <c r="AQ107" s="122"/>
      <c r="AR107" s="122"/>
      <c r="AS107" s="121">
        <f t="shared" si="49"/>
        <v>45031</v>
      </c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</row>
    <row r="108" spans="1:8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13"/>
      <c r="AE108" s="122"/>
      <c r="AF108" s="122"/>
      <c r="AG108" s="60">
        <f t="shared" si="47"/>
        <v>109</v>
      </c>
      <c r="AH108" s="14"/>
      <c r="AI108" s="61"/>
      <c r="AJ108" s="14"/>
      <c r="AK108" s="60"/>
      <c r="AL108" s="122"/>
      <c r="AM108" s="122"/>
      <c r="AN108" s="122"/>
      <c r="AO108" s="122"/>
      <c r="AP108" s="122"/>
      <c r="AQ108" s="122"/>
      <c r="AR108" s="122"/>
      <c r="AS108" s="121">
        <f t="shared" si="49"/>
        <v>45032</v>
      </c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</row>
    <row r="109" spans="1:8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13"/>
      <c r="AE109" s="122"/>
      <c r="AF109" s="122"/>
      <c r="AG109" s="60">
        <f t="shared" si="47"/>
        <v>110</v>
      </c>
      <c r="AH109" s="14"/>
      <c r="AI109" s="61"/>
      <c r="AJ109" s="14"/>
      <c r="AK109" s="60"/>
      <c r="AL109" s="122"/>
      <c r="AM109" s="122"/>
      <c r="AN109" s="122"/>
      <c r="AO109" s="122"/>
      <c r="AP109" s="122"/>
      <c r="AQ109" s="122"/>
      <c r="AR109" s="122"/>
      <c r="AS109" s="121">
        <f t="shared" si="49"/>
        <v>45033</v>
      </c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</row>
    <row r="110" spans="1:8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13"/>
      <c r="AE110" s="122"/>
      <c r="AF110" s="122"/>
      <c r="AG110" s="60">
        <f t="shared" si="47"/>
        <v>111</v>
      </c>
      <c r="AH110" s="14"/>
      <c r="AI110" s="61"/>
      <c r="AJ110" s="14"/>
      <c r="AK110" s="60"/>
      <c r="AL110" s="122"/>
      <c r="AM110" s="122"/>
      <c r="AN110" s="122"/>
      <c r="AO110" s="122"/>
      <c r="AP110" s="122"/>
      <c r="AQ110" s="122"/>
      <c r="AR110" s="122"/>
      <c r="AS110" s="121">
        <f t="shared" si="49"/>
        <v>45034</v>
      </c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</row>
    <row r="111" spans="1:8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13"/>
      <c r="AE111" s="122"/>
      <c r="AF111" s="122"/>
      <c r="AG111" s="60">
        <f t="shared" si="47"/>
        <v>112</v>
      </c>
      <c r="AH111" s="14"/>
      <c r="AI111" s="61"/>
      <c r="AJ111" s="14"/>
      <c r="AK111" s="60"/>
      <c r="AL111" s="122"/>
      <c r="AM111" s="122"/>
      <c r="AN111" s="122"/>
      <c r="AO111" s="122"/>
      <c r="AP111" s="122"/>
      <c r="AQ111" s="122"/>
      <c r="AR111" s="122"/>
      <c r="AS111" s="121">
        <f t="shared" si="49"/>
        <v>45035</v>
      </c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</row>
    <row r="112" spans="1:8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13"/>
      <c r="AE112" s="122"/>
      <c r="AF112" s="122"/>
      <c r="AG112" s="60">
        <f t="shared" si="47"/>
        <v>113</v>
      </c>
      <c r="AH112" s="14"/>
      <c r="AI112" s="61"/>
      <c r="AJ112" s="14"/>
      <c r="AK112" s="60"/>
      <c r="AL112" s="122"/>
      <c r="AM112" s="122"/>
      <c r="AN112" s="122"/>
      <c r="AO112" s="122"/>
      <c r="AP112" s="122"/>
      <c r="AQ112" s="122"/>
      <c r="AR112" s="122"/>
      <c r="AS112" s="121">
        <f t="shared" si="49"/>
        <v>45036</v>
      </c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</row>
    <row r="113" spans="1:8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13"/>
      <c r="AE113" s="122"/>
      <c r="AF113" s="122"/>
      <c r="AG113" s="60">
        <f t="shared" si="47"/>
        <v>114</v>
      </c>
      <c r="AH113" s="14"/>
      <c r="AI113" s="61"/>
      <c r="AJ113" s="14"/>
      <c r="AK113" s="60"/>
      <c r="AL113" s="122"/>
      <c r="AM113" s="122"/>
      <c r="AN113" s="122"/>
      <c r="AO113" s="122"/>
      <c r="AP113" s="122"/>
      <c r="AQ113" s="122"/>
      <c r="AR113" s="122"/>
      <c r="AS113" s="121">
        <f t="shared" si="49"/>
        <v>45037</v>
      </c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</row>
    <row r="114" spans="1:8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13"/>
      <c r="AE114" s="122"/>
      <c r="AF114" s="122"/>
      <c r="AG114" s="60">
        <f t="shared" si="47"/>
        <v>115</v>
      </c>
      <c r="AH114" s="14"/>
      <c r="AI114" s="61"/>
      <c r="AJ114" s="14"/>
      <c r="AK114" s="60"/>
      <c r="AL114" s="122"/>
      <c r="AM114" s="122"/>
      <c r="AN114" s="122"/>
      <c r="AO114" s="122"/>
      <c r="AP114" s="122"/>
      <c r="AQ114" s="122"/>
      <c r="AR114" s="122"/>
      <c r="AS114" s="121">
        <f t="shared" si="49"/>
        <v>45038</v>
      </c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</row>
    <row r="115" spans="1:8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13"/>
      <c r="AE115" s="122"/>
      <c r="AF115" s="122"/>
      <c r="AG115" s="60">
        <f t="shared" si="47"/>
        <v>116</v>
      </c>
      <c r="AH115" s="14"/>
      <c r="AI115" s="61"/>
      <c r="AJ115" s="14"/>
      <c r="AK115" s="60"/>
      <c r="AL115" s="122"/>
      <c r="AM115" s="122"/>
      <c r="AN115" s="122"/>
      <c r="AO115" s="122"/>
      <c r="AP115" s="122"/>
      <c r="AQ115" s="122"/>
      <c r="AR115" s="122"/>
      <c r="AS115" s="121">
        <f t="shared" si="49"/>
        <v>45039</v>
      </c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</row>
    <row r="116" spans="1:8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13"/>
      <c r="AE116" s="122"/>
      <c r="AF116" s="122"/>
      <c r="AG116" s="60">
        <f t="shared" si="47"/>
        <v>117</v>
      </c>
      <c r="AH116" s="14"/>
      <c r="AI116" s="61"/>
      <c r="AJ116" s="14"/>
      <c r="AK116" s="60"/>
      <c r="AL116" s="122"/>
      <c r="AM116" s="122"/>
      <c r="AN116" s="122"/>
      <c r="AO116" s="122"/>
      <c r="AP116" s="122"/>
      <c r="AQ116" s="122"/>
      <c r="AR116" s="122"/>
      <c r="AS116" s="121">
        <f t="shared" si="49"/>
        <v>45040</v>
      </c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</row>
    <row r="117" spans="1:8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13"/>
      <c r="AE117" s="122"/>
      <c r="AF117" s="122"/>
      <c r="AG117" s="60">
        <f t="shared" si="47"/>
        <v>118</v>
      </c>
      <c r="AH117" s="14"/>
      <c r="AI117" s="61"/>
      <c r="AJ117" s="14"/>
      <c r="AK117" s="60"/>
      <c r="AL117" s="122"/>
      <c r="AM117" s="122"/>
      <c r="AN117" s="122"/>
      <c r="AO117" s="122"/>
      <c r="AP117" s="122"/>
      <c r="AQ117" s="122"/>
      <c r="AR117" s="122"/>
      <c r="AS117" s="121">
        <f t="shared" si="49"/>
        <v>45041</v>
      </c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</row>
    <row r="118" spans="1:8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13"/>
      <c r="AE118" s="122"/>
      <c r="AF118" s="122"/>
      <c r="AG118" s="60">
        <f t="shared" si="47"/>
        <v>119</v>
      </c>
      <c r="AH118" s="14"/>
      <c r="AI118" s="61"/>
      <c r="AJ118" s="14"/>
      <c r="AK118" s="60"/>
      <c r="AL118" s="122"/>
      <c r="AM118" s="122"/>
      <c r="AN118" s="122"/>
      <c r="AO118" s="122"/>
      <c r="AP118" s="122"/>
      <c r="AQ118" s="122"/>
      <c r="AR118" s="122"/>
      <c r="AS118" s="121">
        <f t="shared" si="49"/>
        <v>45042</v>
      </c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</row>
    <row r="119" spans="1:8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13"/>
      <c r="AE119" s="122"/>
      <c r="AF119" s="122"/>
      <c r="AG119" s="60">
        <f t="shared" si="47"/>
        <v>120</v>
      </c>
      <c r="AH119" s="14"/>
      <c r="AI119" s="61"/>
      <c r="AJ119" s="14"/>
      <c r="AK119" s="60"/>
      <c r="AL119" s="122"/>
      <c r="AM119" s="122"/>
      <c r="AN119" s="122"/>
      <c r="AO119" s="122"/>
      <c r="AP119" s="122"/>
      <c r="AQ119" s="122"/>
      <c r="AR119" s="122"/>
      <c r="AS119" s="121">
        <f t="shared" si="49"/>
        <v>45043</v>
      </c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</row>
    <row r="120" spans="1:8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13"/>
      <c r="AE120" s="122"/>
      <c r="AF120" s="122"/>
      <c r="AG120" s="60"/>
      <c r="AH120" s="14"/>
      <c r="AI120" s="61"/>
      <c r="AJ120" s="14"/>
      <c r="AK120" s="60"/>
      <c r="AL120" s="122"/>
      <c r="AM120" s="122"/>
      <c r="AN120" s="122"/>
      <c r="AO120" s="122"/>
      <c r="AP120" s="122"/>
      <c r="AQ120" s="122"/>
      <c r="AR120" s="122"/>
      <c r="AS120" s="121">
        <f t="shared" si="49"/>
        <v>45044</v>
      </c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</row>
    <row r="121" spans="1:8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13"/>
      <c r="AE121" s="122"/>
      <c r="AF121" s="122"/>
      <c r="AG121" s="60"/>
      <c r="AH121" s="14"/>
      <c r="AI121" s="61"/>
      <c r="AJ121" s="14"/>
      <c r="AK121" s="60"/>
      <c r="AL121" s="122"/>
      <c r="AM121" s="122"/>
      <c r="AN121" s="122"/>
      <c r="AO121" s="122"/>
      <c r="AP121" s="122"/>
      <c r="AQ121" s="122"/>
      <c r="AR121" s="122"/>
      <c r="AS121" s="121">
        <f t="shared" si="49"/>
        <v>45045</v>
      </c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</row>
    <row r="122" spans="1:8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13"/>
      <c r="AE122" s="122"/>
      <c r="AF122" s="122"/>
      <c r="AG122" s="60"/>
      <c r="AH122" s="14"/>
      <c r="AI122" s="61"/>
      <c r="AJ122" s="14"/>
      <c r="AK122" s="60"/>
      <c r="AL122" s="122"/>
      <c r="AM122" s="122"/>
      <c r="AN122" s="122"/>
      <c r="AO122" s="122"/>
      <c r="AP122" s="122"/>
      <c r="AQ122" s="122"/>
      <c r="AR122" s="122"/>
      <c r="AS122" s="121">
        <f t="shared" si="49"/>
        <v>45046</v>
      </c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</row>
    <row r="123" spans="1:8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13"/>
      <c r="AE123" s="122"/>
      <c r="AF123" s="122"/>
      <c r="AG123" s="60"/>
      <c r="AH123" s="14"/>
      <c r="AI123" s="61"/>
      <c r="AJ123" s="14"/>
      <c r="AK123" s="60"/>
      <c r="AL123" s="122"/>
      <c r="AM123" s="122"/>
      <c r="AN123" s="122"/>
      <c r="AO123" s="122"/>
      <c r="AP123" s="122"/>
      <c r="AQ123" s="122"/>
      <c r="AR123" s="122"/>
      <c r="AS123" s="121">
        <f t="shared" si="49"/>
        <v>45047</v>
      </c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</row>
    <row r="124" spans="1:8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13"/>
      <c r="AE124" s="122"/>
      <c r="AF124" s="122"/>
      <c r="AG124" s="60"/>
      <c r="AH124" s="14"/>
      <c r="AI124" s="61"/>
      <c r="AJ124" s="14"/>
      <c r="AK124" s="60"/>
      <c r="AL124" s="122"/>
      <c r="AM124" s="122"/>
      <c r="AN124" s="122"/>
      <c r="AO124" s="122"/>
      <c r="AP124" s="122"/>
      <c r="AQ124" s="122"/>
      <c r="AR124" s="122"/>
      <c r="AS124" s="121">
        <f t="shared" si="49"/>
        <v>45048</v>
      </c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</row>
    <row r="125" spans="1:8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13"/>
      <c r="AE125" s="122"/>
      <c r="AF125" s="122"/>
      <c r="AG125" s="60"/>
      <c r="AH125" s="14"/>
      <c r="AI125" s="61"/>
      <c r="AJ125" s="14"/>
      <c r="AK125" s="60"/>
      <c r="AL125" s="122"/>
      <c r="AM125" s="122"/>
      <c r="AN125" s="122"/>
      <c r="AO125" s="122"/>
      <c r="AP125" s="122"/>
      <c r="AQ125" s="122"/>
      <c r="AR125" s="122"/>
      <c r="AS125" s="121">
        <f t="shared" si="49"/>
        <v>45049</v>
      </c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</row>
    <row r="126" spans="1:8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13"/>
      <c r="AE126" s="122"/>
      <c r="AF126" s="122"/>
      <c r="AG126" s="60"/>
      <c r="AH126" s="14"/>
      <c r="AI126" s="61"/>
      <c r="AJ126" s="14"/>
      <c r="AK126" s="60"/>
      <c r="AL126" s="122"/>
      <c r="AM126" s="122"/>
      <c r="AN126" s="122"/>
      <c r="AO126" s="122"/>
      <c r="AP126" s="122"/>
      <c r="AQ126" s="122"/>
      <c r="AR126" s="122"/>
      <c r="AS126" s="121">
        <f t="shared" si="49"/>
        <v>45050</v>
      </c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</row>
    <row r="127" spans="1:8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13"/>
      <c r="AE127" s="122"/>
      <c r="AF127" s="122"/>
      <c r="AG127" s="60"/>
      <c r="AH127" s="14"/>
      <c r="AI127" s="61"/>
      <c r="AJ127" s="14"/>
      <c r="AK127" s="60"/>
      <c r="AL127" s="122"/>
      <c r="AM127" s="122"/>
      <c r="AN127" s="122"/>
      <c r="AO127" s="122"/>
      <c r="AP127" s="122"/>
      <c r="AQ127" s="122"/>
      <c r="AR127" s="122"/>
      <c r="AS127" s="121">
        <f t="shared" si="49"/>
        <v>45051</v>
      </c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</row>
    <row r="128" spans="1:8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13"/>
      <c r="AE128" s="122"/>
      <c r="AF128" s="122"/>
      <c r="AG128" s="60"/>
      <c r="AH128" s="14"/>
      <c r="AI128" s="61"/>
      <c r="AJ128" s="14"/>
      <c r="AK128" s="60"/>
      <c r="AL128" s="122"/>
      <c r="AM128" s="122"/>
      <c r="AN128" s="122"/>
      <c r="AO128" s="122"/>
      <c r="AP128" s="122"/>
      <c r="AQ128" s="122"/>
      <c r="AR128" s="122"/>
      <c r="AS128" s="121">
        <f t="shared" si="49"/>
        <v>45052</v>
      </c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</row>
    <row r="129" spans="1:8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13"/>
      <c r="AE129" s="122"/>
      <c r="AF129" s="122"/>
      <c r="AG129" s="60"/>
      <c r="AH129" s="14"/>
      <c r="AI129" s="61"/>
      <c r="AJ129" s="14"/>
      <c r="AK129" s="60"/>
      <c r="AL129" s="122"/>
      <c r="AM129" s="122"/>
      <c r="AN129" s="122"/>
      <c r="AO129" s="122"/>
      <c r="AP129" s="122"/>
      <c r="AQ129" s="122"/>
      <c r="AR129" s="122"/>
      <c r="AS129" s="121">
        <f t="shared" si="49"/>
        <v>45053</v>
      </c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  <c r="CC129" s="112"/>
      <c r="CD129" s="112"/>
      <c r="CE129" s="112"/>
    </row>
    <row r="130" spans="1:8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13"/>
      <c r="AE130" s="122"/>
      <c r="AF130" s="122"/>
      <c r="AG130" s="60"/>
      <c r="AH130" s="14"/>
      <c r="AI130" s="61"/>
      <c r="AJ130" s="14"/>
      <c r="AK130" s="60"/>
      <c r="AL130" s="122"/>
      <c r="AM130" s="122"/>
      <c r="AN130" s="122"/>
      <c r="AO130" s="122"/>
      <c r="AP130" s="122"/>
      <c r="AQ130" s="122"/>
      <c r="AR130" s="122"/>
      <c r="AS130" s="121">
        <f t="shared" si="49"/>
        <v>45054</v>
      </c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</row>
    <row r="131" spans="1:8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60"/>
      <c r="AH131" s="14"/>
      <c r="AI131" s="61"/>
      <c r="AJ131" s="14"/>
      <c r="AK131" s="60"/>
      <c r="AL131" s="122"/>
      <c r="AM131" s="122"/>
      <c r="AN131" s="122"/>
      <c r="AO131" s="122"/>
      <c r="AP131" s="122"/>
      <c r="AQ131" s="122"/>
      <c r="AR131" s="122"/>
      <c r="AS131" s="121">
        <f t="shared" si="49"/>
        <v>45055</v>
      </c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</row>
    <row r="132" spans="1:8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4"/>
      <c r="AH132" s="14"/>
      <c r="AI132" s="61"/>
      <c r="AJ132" s="14"/>
      <c r="AK132" s="14"/>
      <c r="AL132" s="122"/>
      <c r="AM132" s="122"/>
      <c r="AN132" s="122"/>
      <c r="AO132" s="122"/>
      <c r="AP132" s="122"/>
      <c r="AQ132" s="122"/>
      <c r="AR132" s="122"/>
      <c r="AS132" s="121">
        <f t="shared" si="49"/>
        <v>45056</v>
      </c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</row>
    <row r="133" spans="1:8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4"/>
      <c r="AH133" s="14"/>
      <c r="AI133" s="61"/>
      <c r="AJ133" s="14"/>
      <c r="AK133" s="14"/>
      <c r="AL133" s="122"/>
      <c r="AM133" s="122"/>
      <c r="AN133" s="122"/>
      <c r="AO133" s="122"/>
      <c r="AP133" s="122"/>
      <c r="AQ133" s="122"/>
      <c r="AR133" s="122"/>
      <c r="AS133" s="121">
        <f t="shared" si="49"/>
        <v>45057</v>
      </c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</row>
    <row r="134" spans="1:8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4"/>
      <c r="AH134" s="14"/>
      <c r="AI134" s="61"/>
      <c r="AJ134" s="14"/>
      <c r="AK134" s="14"/>
      <c r="AL134" s="122"/>
      <c r="AM134" s="122"/>
      <c r="AN134" s="122"/>
      <c r="AO134" s="122"/>
      <c r="AP134" s="122"/>
      <c r="AQ134" s="122"/>
      <c r="AR134" s="122"/>
      <c r="AS134" s="121">
        <f t="shared" si="49"/>
        <v>45058</v>
      </c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</row>
    <row r="135" spans="1:8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4"/>
      <c r="AH135" s="14"/>
      <c r="AI135" s="61"/>
      <c r="AJ135" s="14"/>
      <c r="AK135" s="14"/>
      <c r="AL135" s="122"/>
      <c r="AM135" s="122"/>
      <c r="AN135" s="122"/>
      <c r="AO135" s="122"/>
      <c r="AP135" s="122"/>
      <c r="AQ135" s="122"/>
      <c r="AR135" s="122"/>
      <c r="AS135" s="121">
        <f t="shared" si="49"/>
        <v>45059</v>
      </c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</row>
    <row r="136" spans="1:8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4"/>
      <c r="AH136" s="14"/>
      <c r="AI136" s="61"/>
      <c r="AJ136" s="14"/>
      <c r="AK136" s="14"/>
      <c r="AL136" s="122"/>
      <c r="AM136" s="122"/>
      <c r="AN136" s="122"/>
      <c r="AO136" s="122"/>
      <c r="AP136" s="122"/>
      <c r="AQ136" s="122"/>
      <c r="AR136" s="122"/>
      <c r="AS136" s="121">
        <f t="shared" si="49"/>
        <v>45060</v>
      </c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/>
    </row>
    <row r="137" spans="1:8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4"/>
      <c r="AH137" s="14"/>
      <c r="AI137" s="61"/>
      <c r="AJ137" s="14"/>
      <c r="AK137" s="14"/>
      <c r="AL137" s="122"/>
      <c r="AM137" s="122"/>
      <c r="AN137" s="122"/>
      <c r="AO137" s="122"/>
      <c r="AP137" s="122"/>
      <c r="AQ137" s="122"/>
      <c r="AR137" s="122"/>
      <c r="AS137" s="121">
        <f t="shared" si="49"/>
        <v>45061</v>
      </c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112"/>
      <c r="CE137" s="112"/>
    </row>
    <row r="138" spans="1:8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4"/>
      <c r="AH138" s="14"/>
      <c r="AI138" s="61"/>
      <c r="AJ138" s="14"/>
      <c r="AK138" s="14"/>
      <c r="AL138" s="122"/>
      <c r="AM138" s="122"/>
      <c r="AN138" s="122"/>
      <c r="AO138" s="122"/>
      <c r="AP138" s="122"/>
      <c r="AQ138" s="122"/>
      <c r="AR138" s="122"/>
      <c r="AS138" s="121">
        <f t="shared" si="49"/>
        <v>45062</v>
      </c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12"/>
    </row>
    <row r="139" spans="1:8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4"/>
      <c r="AH139" s="14"/>
      <c r="AI139" s="61"/>
      <c r="AJ139" s="14"/>
      <c r="AK139" s="14"/>
      <c r="AL139" s="122"/>
      <c r="AM139" s="122"/>
      <c r="AN139" s="122"/>
      <c r="AO139" s="122"/>
      <c r="AP139" s="122"/>
      <c r="AQ139" s="122"/>
      <c r="AR139" s="122"/>
      <c r="AS139" s="121">
        <f t="shared" si="49"/>
        <v>45063</v>
      </c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112"/>
      <c r="CE139" s="112"/>
    </row>
    <row r="140" spans="1:8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4"/>
      <c r="AH140" s="14"/>
      <c r="AI140" s="61"/>
      <c r="AJ140" s="14"/>
      <c r="AK140" s="14"/>
      <c r="AL140" s="122"/>
      <c r="AM140" s="122"/>
      <c r="AN140" s="122"/>
      <c r="AO140" s="122"/>
      <c r="AP140" s="122"/>
      <c r="AQ140" s="122"/>
      <c r="AR140" s="122"/>
      <c r="AS140" s="121">
        <f t="shared" si="49"/>
        <v>45064</v>
      </c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</row>
    <row r="141" spans="1:8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4"/>
      <c r="AH141" s="14"/>
      <c r="AI141" s="61"/>
      <c r="AJ141" s="14"/>
      <c r="AK141" s="14"/>
      <c r="AL141" s="122"/>
      <c r="AM141" s="122"/>
      <c r="AN141" s="122"/>
      <c r="AO141" s="122"/>
      <c r="AP141" s="122"/>
      <c r="AQ141" s="122"/>
      <c r="AR141" s="122"/>
      <c r="AS141" s="121">
        <f t="shared" si="49"/>
        <v>45065</v>
      </c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112"/>
      <c r="CE141" s="112"/>
    </row>
    <row r="142" spans="1:8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4"/>
      <c r="AH142" s="14"/>
      <c r="AI142" s="61"/>
      <c r="AJ142" s="14"/>
      <c r="AK142" s="14"/>
      <c r="AL142" s="122"/>
      <c r="AM142" s="122"/>
      <c r="AN142" s="122"/>
      <c r="AO142" s="122"/>
      <c r="AP142" s="122"/>
      <c r="AQ142" s="122"/>
      <c r="AR142" s="122"/>
      <c r="AS142" s="121">
        <f t="shared" si="49"/>
        <v>45066</v>
      </c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112"/>
      <c r="CC142" s="112"/>
      <c r="CD142" s="112"/>
      <c r="CE142" s="112"/>
    </row>
    <row r="143" spans="1:8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4"/>
      <c r="AH143" s="14"/>
      <c r="AI143" s="61"/>
      <c r="AJ143" s="14"/>
      <c r="AK143" s="14"/>
      <c r="AL143" s="122"/>
      <c r="AM143" s="122"/>
      <c r="AN143" s="122"/>
      <c r="AO143" s="122"/>
      <c r="AP143" s="122"/>
      <c r="AQ143" s="122"/>
      <c r="AR143" s="122"/>
      <c r="AS143" s="121">
        <f t="shared" si="49"/>
        <v>45067</v>
      </c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2"/>
      <c r="CE143" s="112"/>
    </row>
    <row r="144" spans="1:8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4"/>
      <c r="AH144" s="14"/>
      <c r="AI144" s="61"/>
      <c r="AJ144" s="14"/>
      <c r="AK144" s="14"/>
      <c r="AL144" s="122"/>
      <c r="AM144" s="122"/>
      <c r="AN144" s="122"/>
      <c r="AO144" s="122"/>
      <c r="AP144" s="122"/>
      <c r="AQ144" s="122"/>
      <c r="AR144" s="122"/>
      <c r="AS144" s="121">
        <f t="shared" si="49"/>
        <v>45068</v>
      </c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</row>
    <row r="145" spans="1:8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4"/>
      <c r="AH145" s="14"/>
      <c r="AI145" s="61"/>
      <c r="AJ145" s="14"/>
      <c r="AK145" s="14"/>
      <c r="AL145" s="122"/>
      <c r="AM145" s="122"/>
      <c r="AN145" s="122"/>
      <c r="AO145" s="122"/>
      <c r="AP145" s="122"/>
      <c r="AQ145" s="122"/>
      <c r="AR145" s="122"/>
      <c r="AS145" s="121">
        <f t="shared" si="49"/>
        <v>45069</v>
      </c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  <c r="BY145" s="112"/>
      <c r="BZ145" s="112"/>
      <c r="CA145" s="112"/>
      <c r="CB145" s="112"/>
      <c r="CC145" s="112"/>
      <c r="CD145" s="112"/>
      <c r="CE145" s="112"/>
    </row>
    <row r="146" spans="1:8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4"/>
      <c r="AH146" s="14"/>
      <c r="AI146" s="61"/>
      <c r="AJ146" s="14"/>
      <c r="AK146" s="14"/>
      <c r="AL146" s="122"/>
      <c r="AM146" s="122"/>
      <c r="AN146" s="122"/>
      <c r="AO146" s="122"/>
      <c r="AP146" s="122"/>
      <c r="AQ146" s="122"/>
      <c r="AR146" s="122"/>
      <c r="AS146" s="121">
        <f t="shared" si="49"/>
        <v>45070</v>
      </c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2"/>
      <c r="CA146" s="112"/>
      <c r="CB146" s="112"/>
      <c r="CC146" s="112"/>
      <c r="CD146" s="112"/>
      <c r="CE146" s="112"/>
    </row>
    <row r="147" spans="1:8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4"/>
      <c r="AH147" s="14"/>
      <c r="AI147" s="61"/>
      <c r="AJ147" s="14"/>
      <c r="AK147" s="14"/>
      <c r="AL147" s="122"/>
      <c r="AM147" s="122"/>
      <c r="AN147" s="122"/>
      <c r="AO147" s="122"/>
      <c r="AP147" s="122"/>
      <c r="AQ147" s="122"/>
      <c r="AR147" s="122"/>
      <c r="AS147" s="121">
        <f t="shared" si="49"/>
        <v>45071</v>
      </c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2"/>
      <c r="CA147" s="112"/>
      <c r="CB147" s="112"/>
      <c r="CC147" s="112"/>
      <c r="CD147" s="112"/>
      <c r="CE147" s="112"/>
    </row>
    <row r="148" spans="1:8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4"/>
      <c r="AH148" s="14"/>
      <c r="AI148" s="61"/>
      <c r="AJ148" s="14"/>
      <c r="AK148" s="14"/>
      <c r="AL148" s="122"/>
      <c r="AM148" s="122"/>
      <c r="AN148" s="122"/>
      <c r="AO148" s="122"/>
      <c r="AP148" s="122"/>
      <c r="AQ148" s="122"/>
      <c r="AR148" s="122"/>
      <c r="AS148" s="121">
        <f t="shared" si="49"/>
        <v>45072</v>
      </c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/>
      <c r="CB148" s="112"/>
      <c r="CC148" s="112"/>
      <c r="CD148" s="112"/>
      <c r="CE148" s="112"/>
    </row>
    <row r="149" spans="1:8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4"/>
      <c r="AH149" s="14"/>
      <c r="AI149" s="61"/>
      <c r="AJ149" s="14"/>
      <c r="AK149" s="14"/>
      <c r="AL149" s="122"/>
      <c r="AM149" s="122"/>
      <c r="AN149" s="122"/>
      <c r="AO149" s="122"/>
      <c r="AP149" s="122"/>
      <c r="AQ149" s="122"/>
      <c r="AR149" s="122"/>
      <c r="AS149" s="121">
        <f t="shared" si="49"/>
        <v>45073</v>
      </c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112"/>
      <c r="CC149" s="112"/>
      <c r="CD149" s="112"/>
      <c r="CE149" s="112"/>
    </row>
    <row r="150" spans="1:8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4"/>
      <c r="AH150" s="14"/>
      <c r="AI150" s="61"/>
      <c r="AJ150" s="14"/>
      <c r="AK150" s="14"/>
      <c r="AL150" s="122"/>
      <c r="AM150" s="122"/>
      <c r="AN150" s="122"/>
      <c r="AO150" s="122"/>
      <c r="AP150" s="122"/>
      <c r="AQ150" s="122"/>
      <c r="AR150" s="122"/>
      <c r="AS150" s="121">
        <f t="shared" si="49"/>
        <v>45074</v>
      </c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</row>
    <row r="151" spans="1:8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4"/>
      <c r="AH151" s="14"/>
      <c r="AI151" s="61"/>
      <c r="AJ151" s="14"/>
      <c r="AK151" s="14"/>
      <c r="AL151" s="122"/>
      <c r="AM151" s="122"/>
      <c r="AN151" s="122"/>
      <c r="AO151" s="122"/>
      <c r="AP151" s="122"/>
      <c r="AQ151" s="122"/>
      <c r="AR151" s="122"/>
      <c r="AS151" s="121">
        <f t="shared" si="49"/>
        <v>45075</v>
      </c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112"/>
      <c r="CC151" s="112"/>
      <c r="CD151" s="112"/>
      <c r="CE151" s="112"/>
    </row>
    <row r="152" spans="1:8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4"/>
      <c r="AH152" s="14"/>
      <c r="AI152" s="61"/>
      <c r="AJ152" s="14"/>
      <c r="AK152" s="14"/>
      <c r="AL152" s="122"/>
      <c r="AM152" s="122"/>
      <c r="AN152" s="122"/>
      <c r="AO152" s="122"/>
      <c r="AP152" s="122"/>
      <c r="AQ152" s="122"/>
      <c r="AR152" s="122"/>
      <c r="AS152" s="121">
        <f t="shared" si="49"/>
        <v>45076</v>
      </c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/>
      <c r="CB152" s="112"/>
      <c r="CC152" s="112"/>
      <c r="CD152" s="112"/>
      <c r="CE152" s="112"/>
    </row>
    <row r="153" spans="1:8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4"/>
      <c r="AH153" s="14"/>
      <c r="AI153" s="61"/>
      <c r="AJ153" s="14"/>
      <c r="AK153" s="14"/>
      <c r="AL153" s="122"/>
      <c r="AM153" s="122"/>
      <c r="AN153" s="122"/>
      <c r="AO153" s="122"/>
      <c r="AP153" s="122"/>
      <c r="AQ153" s="122"/>
      <c r="AR153" s="122"/>
      <c r="AS153" s="121">
        <f t="shared" si="49"/>
        <v>45077</v>
      </c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</row>
    <row r="154" spans="1:8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4"/>
      <c r="AH154" s="14"/>
      <c r="AI154" s="61"/>
      <c r="AJ154" s="14"/>
      <c r="AK154" s="14"/>
      <c r="AL154" s="122"/>
      <c r="AM154" s="122"/>
      <c r="AN154" s="122"/>
      <c r="AO154" s="122"/>
      <c r="AP154" s="122"/>
      <c r="AQ154" s="122"/>
      <c r="AR154" s="122"/>
      <c r="AS154" s="121">
        <f t="shared" si="49"/>
        <v>45078</v>
      </c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112"/>
      <c r="BX154" s="112"/>
      <c r="BY154" s="112"/>
      <c r="BZ154" s="112"/>
      <c r="CA154" s="112"/>
      <c r="CB154" s="112"/>
      <c r="CC154" s="112"/>
      <c r="CD154" s="112"/>
      <c r="CE154" s="112"/>
    </row>
    <row r="155" spans="1:8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4"/>
      <c r="AH155" s="14"/>
      <c r="AI155" s="61"/>
      <c r="AJ155" s="14"/>
      <c r="AK155" s="14"/>
      <c r="AL155" s="122"/>
      <c r="AM155" s="122"/>
      <c r="AN155" s="122"/>
      <c r="AO155" s="122"/>
      <c r="AP155" s="122"/>
      <c r="AQ155" s="122"/>
      <c r="AR155" s="122"/>
      <c r="AS155" s="121">
        <f t="shared" si="49"/>
        <v>45079</v>
      </c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112"/>
      <c r="CC155" s="112"/>
      <c r="CD155" s="112"/>
      <c r="CE155" s="112"/>
    </row>
    <row r="156" spans="1:8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4"/>
      <c r="AH156" s="14"/>
      <c r="AI156" s="61"/>
      <c r="AJ156" s="14"/>
      <c r="AK156" s="14"/>
      <c r="AL156" s="122"/>
      <c r="AM156" s="122"/>
      <c r="AN156" s="122"/>
      <c r="AO156" s="122"/>
      <c r="AP156" s="122"/>
      <c r="AQ156" s="122"/>
      <c r="AR156" s="122"/>
      <c r="AS156" s="121">
        <f t="shared" si="49"/>
        <v>45080</v>
      </c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/>
      <c r="CB156" s="112"/>
      <c r="CC156" s="112"/>
      <c r="CD156" s="112"/>
      <c r="CE156" s="112"/>
    </row>
    <row r="157" spans="1:8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4"/>
      <c r="AH157" s="14"/>
      <c r="AI157" s="61"/>
      <c r="AJ157" s="14"/>
      <c r="AK157" s="14"/>
      <c r="AL157" s="122"/>
      <c r="AM157" s="122"/>
      <c r="AN157" s="122"/>
      <c r="AO157" s="122"/>
      <c r="AP157" s="122"/>
      <c r="AQ157" s="122"/>
      <c r="AR157" s="122"/>
      <c r="AS157" s="121">
        <f t="shared" si="49"/>
        <v>45081</v>
      </c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BY157" s="112"/>
      <c r="BZ157" s="112"/>
      <c r="CA157" s="112"/>
      <c r="CB157" s="112"/>
      <c r="CC157" s="112"/>
      <c r="CD157" s="112"/>
      <c r="CE157" s="112"/>
    </row>
    <row r="158" spans="1:8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4"/>
      <c r="AH158" s="14"/>
      <c r="AI158" s="61"/>
      <c r="AJ158" s="14"/>
      <c r="AK158" s="14"/>
      <c r="AL158" s="122"/>
      <c r="AM158" s="122"/>
      <c r="AN158" s="122"/>
      <c r="AO158" s="122"/>
      <c r="AP158" s="122"/>
      <c r="AQ158" s="122"/>
      <c r="AR158" s="122"/>
      <c r="AS158" s="121">
        <f t="shared" si="49"/>
        <v>45082</v>
      </c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  <c r="BZ158" s="112"/>
      <c r="CA158" s="112"/>
      <c r="CB158" s="112"/>
      <c r="CC158" s="112"/>
      <c r="CD158" s="112"/>
      <c r="CE158" s="112"/>
    </row>
    <row r="159" spans="1:8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4"/>
      <c r="AH159" s="14"/>
      <c r="AI159" s="61"/>
      <c r="AJ159" s="14"/>
      <c r="AK159" s="14"/>
      <c r="AL159" s="122"/>
      <c r="AM159" s="122"/>
      <c r="AN159" s="122"/>
      <c r="AO159" s="122"/>
      <c r="AP159" s="122"/>
      <c r="AQ159" s="122"/>
      <c r="AR159" s="122"/>
      <c r="AS159" s="121">
        <f t="shared" si="49"/>
        <v>45083</v>
      </c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  <c r="BZ159" s="112"/>
      <c r="CA159" s="112"/>
      <c r="CB159" s="112"/>
      <c r="CC159" s="112"/>
      <c r="CD159" s="112"/>
      <c r="CE159" s="112"/>
    </row>
    <row r="160" spans="1:8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4"/>
      <c r="AH160" s="14"/>
      <c r="AI160" s="61"/>
      <c r="AJ160" s="14"/>
      <c r="AK160" s="14"/>
      <c r="AL160" s="122"/>
      <c r="AM160" s="122"/>
      <c r="AN160" s="122"/>
      <c r="AO160" s="122"/>
      <c r="AP160" s="122"/>
      <c r="AQ160" s="122"/>
      <c r="AR160" s="122"/>
      <c r="AS160" s="121">
        <f t="shared" si="49"/>
        <v>45084</v>
      </c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2"/>
      <c r="CA160" s="112"/>
      <c r="CB160" s="112"/>
      <c r="CC160" s="112"/>
      <c r="CD160" s="112"/>
      <c r="CE160" s="112"/>
    </row>
    <row r="161" spans="1:8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4"/>
      <c r="AH161" s="14"/>
      <c r="AI161" s="61"/>
      <c r="AJ161" s="14"/>
      <c r="AK161" s="14"/>
      <c r="AL161" s="122"/>
      <c r="AM161" s="122"/>
      <c r="AN161" s="122"/>
      <c r="AO161" s="122"/>
      <c r="AP161" s="122"/>
      <c r="AQ161" s="122"/>
      <c r="AR161" s="122"/>
      <c r="AS161" s="121">
        <f t="shared" ref="AS161:AS225" si="50">SUM(AS160+1)</f>
        <v>45085</v>
      </c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/>
      <c r="CB161" s="112"/>
      <c r="CC161" s="112"/>
      <c r="CD161" s="112"/>
      <c r="CE161" s="112"/>
    </row>
    <row r="162" spans="1:8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4"/>
      <c r="AH162" s="14"/>
      <c r="AI162" s="61"/>
      <c r="AJ162" s="14"/>
      <c r="AK162" s="14"/>
      <c r="AL162" s="122"/>
      <c r="AM162" s="122"/>
      <c r="AN162" s="122"/>
      <c r="AO162" s="122"/>
      <c r="AP162" s="122"/>
      <c r="AQ162" s="122"/>
      <c r="AR162" s="122"/>
      <c r="AS162" s="121">
        <f t="shared" si="50"/>
        <v>45086</v>
      </c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</row>
    <row r="163" spans="1:8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4"/>
      <c r="AH163" s="14"/>
      <c r="AI163" s="61"/>
      <c r="AJ163" s="14"/>
      <c r="AK163" s="14"/>
      <c r="AL163" s="122"/>
      <c r="AM163" s="122"/>
      <c r="AN163" s="122"/>
      <c r="AO163" s="122"/>
      <c r="AP163" s="122"/>
      <c r="AQ163" s="122"/>
      <c r="AR163" s="122"/>
      <c r="AS163" s="121">
        <f t="shared" si="50"/>
        <v>45087</v>
      </c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BY163" s="112"/>
      <c r="BZ163" s="112"/>
      <c r="CA163" s="112"/>
      <c r="CB163" s="112"/>
      <c r="CC163" s="112"/>
      <c r="CD163" s="112"/>
      <c r="CE163" s="112"/>
    </row>
    <row r="164" spans="1:8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4"/>
      <c r="AH164" s="14"/>
      <c r="AI164" s="61"/>
      <c r="AJ164" s="14"/>
      <c r="AK164" s="14"/>
      <c r="AL164" s="122"/>
      <c r="AM164" s="122"/>
      <c r="AN164" s="122"/>
      <c r="AO164" s="122"/>
      <c r="AP164" s="122"/>
      <c r="AQ164" s="122"/>
      <c r="AR164" s="122"/>
      <c r="AS164" s="121">
        <f t="shared" si="50"/>
        <v>45088</v>
      </c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112"/>
      <c r="BX164" s="112"/>
      <c r="BY164" s="112"/>
      <c r="BZ164" s="112"/>
      <c r="CA164" s="112"/>
      <c r="CB164" s="112"/>
      <c r="CC164" s="112"/>
      <c r="CD164" s="112"/>
      <c r="CE164" s="112"/>
    </row>
    <row r="165" spans="1:8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4"/>
      <c r="AH165" s="14"/>
      <c r="AI165" s="61"/>
      <c r="AJ165" s="14"/>
      <c r="AK165" s="14"/>
      <c r="AL165" s="122"/>
      <c r="AM165" s="122"/>
      <c r="AN165" s="122"/>
      <c r="AO165" s="122"/>
      <c r="AP165" s="122"/>
      <c r="AQ165" s="122"/>
      <c r="AR165" s="122"/>
      <c r="AS165" s="121">
        <f t="shared" si="50"/>
        <v>45089</v>
      </c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</row>
    <row r="166" spans="1:8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4"/>
      <c r="AH166" s="14"/>
      <c r="AI166" s="61"/>
      <c r="AJ166" s="14"/>
      <c r="AK166" s="14"/>
      <c r="AL166" s="122"/>
      <c r="AM166" s="122"/>
      <c r="AN166" s="122"/>
      <c r="AO166" s="122"/>
      <c r="AP166" s="122"/>
      <c r="AQ166" s="122"/>
      <c r="AR166" s="122"/>
      <c r="AS166" s="121">
        <f t="shared" si="50"/>
        <v>45090</v>
      </c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112"/>
      <c r="BX166" s="112"/>
      <c r="BY166" s="112"/>
      <c r="BZ166" s="112"/>
      <c r="CA166" s="112"/>
      <c r="CB166" s="112"/>
      <c r="CC166" s="112"/>
      <c r="CD166" s="112"/>
      <c r="CE166" s="112"/>
    </row>
    <row r="167" spans="1:8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4"/>
      <c r="AH167" s="14"/>
      <c r="AI167" s="61"/>
      <c r="AJ167" s="14"/>
      <c r="AK167" s="14"/>
      <c r="AL167" s="122"/>
      <c r="AM167" s="122"/>
      <c r="AN167" s="122"/>
      <c r="AO167" s="122"/>
      <c r="AP167" s="122"/>
      <c r="AQ167" s="122"/>
      <c r="AR167" s="122"/>
      <c r="AS167" s="121">
        <f t="shared" si="50"/>
        <v>45091</v>
      </c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2"/>
      <c r="CE167" s="112"/>
    </row>
    <row r="168" spans="1:8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4"/>
      <c r="AH168" s="14"/>
      <c r="AI168" s="61"/>
      <c r="AJ168" s="14"/>
      <c r="AK168" s="14"/>
      <c r="AL168" s="122"/>
      <c r="AM168" s="122"/>
      <c r="AN168" s="122"/>
      <c r="AO168" s="122"/>
      <c r="AP168" s="122"/>
      <c r="AQ168" s="122"/>
      <c r="AR168" s="122"/>
      <c r="AS168" s="121">
        <f t="shared" si="50"/>
        <v>45092</v>
      </c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112"/>
      <c r="CD168" s="112"/>
      <c r="CE168" s="112"/>
    </row>
    <row r="169" spans="1:8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4"/>
      <c r="AH169" s="14"/>
      <c r="AI169" s="61"/>
      <c r="AJ169" s="14"/>
      <c r="AK169" s="14"/>
      <c r="AL169" s="122"/>
      <c r="AM169" s="122"/>
      <c r="AN169" s="122"/>
      <c r="AO169" s="122"/>
      <c r="AP169" s="122"/>
      <c r="AQ169" s="122"/>
      <c r="AR169" s="122"/>
      <c r="AS169" s="121">
        <f t="shared" si="50"/>
        <v>45093</v>
      </c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2"/>
      <c r="CA169" s="112"/>
      <c r="CB169" s="112"/>
      <c r="CC169" s="112"/>
      <c r="CD169" s="112"/>
      <c r="CE169" s="112"/>
    </row>
    <row r="170" spans="1:8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4"/>
      <c r="AH170" s="14"/>
      <c r="AI170" s="61"/>
      <c r="AJ170" s="14"/>
      <c r="AK170" s="14"/>
      <c r="AL170" s="122"/>
      <c r="AM170" s="122"/>
      <c r="AN170" s="122"/>
      <c r="AO170" s="122"/>
      <c r="AP170" s="122"/>
      <c r="AQ170" s="122"/>
      <c r="AR170" s="122"/>
      <c r="AS170" s="121">
        <f t="shared" si="50"/>
        <v>45094</v>
      </c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112"/>
      <c r="CC170" s="112"/>
      <c r="CD170" s="112"/>
      <c r="CE170" s="112"/>
    </row>
    <row r="171" spans="1:8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4"/>
      <c r="AH171" s="14"/>
      <c r="AI171" s="61"/>
      <c r="AJ171" s="14"/>
      <c r="AK171" s="14"/>
      <c r="AL171" s="122"/>
      <c r="AM171" s="122"/>
      <c r="AN171" s="122"/>
      <c r="AO171" s="122"/>
      <c r="AP171" s="122"/>
      <c r="AQ171" s="122"/>
      <c r="AR171" s="122"/>
      <c r="AS171" s="121">
        <f t="shared" si="50"/>
        <v>45095</v>
      </c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  <c r="CD171" s="112"/>
      <c r="CE171" s="112"/>
    </row>
    <row r="172" spans="1:8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4"/>
      <c r="AH172" s="14"/>
      <c r="AI172" s="61"/>
      <c r="AJ172" s="14"/>
      <c r="AK172" s="14"/>
      <c r="AL172" s="122"/>
      <c r="AM172" s="122"/>
      <c r="AN172" s="122"/>
      <c r="AO172" s="122"/>
      <c r="AP172" s="122"/>
      <c r="AQ172" s="122"/>
      <c r="AR172" s="122"/>
      <c r="AS172" s="121">
        <f t="shared" si="50"/>
        <v>45096</v>
      </c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2"/>
      <c r="CA172" s="112"/>
      <c r="CB172" s="112"/>
      <c r="CC172" s="112"/>
      <c r="CD172" s="112"/>
      <c r="CE172" s="112"/>
    </row>
    <row r="173" spans="1:8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4"/>
      <c r="AH173" s="14"/>
      <c r="AI173" s="61"/>
      <c r="AJ173" s="14"/>
      <c r="AK173" s="14"/>
      <c r="AL173" s="122"/>
      <c r="AM173" s="122"/>
      <c r="AN173" s="122"/>
      <c r="AO173" s="122"/>
      <c r="AP173" s="122"/>
      <c r="AQ173" s="122"/>
      <c r="AR173" s="122"/>
      <c r="AS173" s="121">
        <f t="shared" si="50"/>
        <v>45097</v>
      </c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</row>
    <row r="174" spans="1:8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4"/>
      <c r="AH174" s="14"/>
      <c r="AI174" s="61"/>
      <c r="AJ174" s="14"/>
      <c r="AK174" s="14"/>
      <c r="AL174" s="122"/>
      <c r="AM174" s="122"/>
      <c r="AN174" s="122"/>
      <c r="AO174" s="122"/>
      <c r="AP174" s="122"/>
      <c r="AQ174" s="122"/>
      <c r="AR174" s="122"/>
      <c r="AS174" s="121">
        <f t="shared" si="50"/>
        <v>45098</v>
      </c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2"/>
      <c r="CB174" s="112"/>
      <c r="CC174" s="112"/>
      <c r="CD174" s="112"/>
      <c r="CE174" s="112"/>
    </row>
    <row r="175" spans="1:8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4"/>
      <c r="AH175" s="14"/>
      <c r="AI175" s="61"/>
      <c r="AJ175" s="14"/>
      <c r="AK175" s="14"/>
      <c r="AL175" s="122"/>
      <c r="AM175" s="122"/>
      <c r="AN175" s="122"/>
      <c r="AO175" s="122"/>
      <c r="AP175" s="122"/>
      <c r="AQ175" s="122"/>
      <c r="AR175" s="122"/>
      <c r="AS175" s="121">
        <f t="shared" si="50"/>
        <v>45099</v>
      </c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112"/>
      <c r="CC175" s="112"/>
      <c r="CD175" s="112"/>
      <c r="CE175" s="112"/>
    </row>
    <row r="176" spans="1:8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4"/>
      <c r="AH176" s="14"/>
      <c r="AI176" s="61"/>
      <c r="AJ176" s="14"/>
      <c r="AK176" s="14"/>
      <c r="AL176" s="122"/>
      <c r="AM176" s="122"/>
      <c r="AN176" s="122"/>
      <c r="AO176" s="122"/>
      <c r="AP176" s="122"/>
      <c r="AQ176" s="122"/>
      <c r="AR176" s="122"/>
      <c r="AS176" s="121">
        <f t="shared" si="50"/>
        <v>45100</v>
      </c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112"/>
      <c r="CC176" s="112"/>
      <c r="CD176" s="112"/>
      <c r="CE176" s="112"/>
    </row>
    <row r="177" spans="1:8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4"/>
      <c r="AH177" s="14"/>
      <c r="AI177" s="61"/>
      <c r="AJ177" s="14"/>
      <c r="AK177" s="14"/>
      <c r="AL177" s="122"/>
      <c r="AM177" s="122"/>
      <c r="AN177" s="122"/>
      <c r="AO177" s="122"/>
      <c r="AP177" s="122"/>
      <c r="AQ177" s="122"/>
      <c r="AR177" s="122"/>
      <c r="AS177" s="121">
        <f t="shared" si="50"/>
        <v>45101</v>
      </c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112"/>
      <c r="CC177" s="112"/>
      <c r="CD177" s="112"/>
      <c r="CE177" s="112"/>
    </row>
    <row r="178" spans="1:8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4"/>
      <c r="AH178" s="14"/>
      <c r="AI178" s="61"/>
      <c r="AJ178" s="14"/>
      <c r="AK178" s="14"/>
      <c r="AL178" s="122"/>
      <c r="AM178" s="122"/>
      <c r="AN178" s="122"/>
      <c r="AO178" s="122"/>
      <c r="AP178" s="122"/>
      <c r="AQ178" s="122"/>
      <c r="AR178" s="122"/>
      <c r="AS178" s="121">
        <f t="shared" si="50"/>
        <v>45102</v>
      </c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112"/>
      <c r="CB178" s="112"/>
      <c r="CC178" s="112"/>
      <c r="CD178" s="112"/>
      <c r="CE178" s="112"/>
    </row>
    <row r="179" spans="1:8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4"/>
      <c r="AH179" s="14"/>
      <c r="AI179" s="61"/>
      <c r="AJ179" s="14"/>
      <c r="AK179" s="14"/>
      <c r="AL179" s="122"/>
      <c r="AM179" s="122"/>
      <c r="AN179" s="122"/>
      <c r="AO179" s="122"/>
      <c r="AP179" s="122"/>
      <c r="AQ179" s="122"/>
      <c r="AR179" s="122"/>
      <c r="AS179" s="121">
        <f t="shared" si="50"/>
        <v>45103</v>
      </c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2"/>
      <c r="CA179" s="112"/>
      <c r="CB179" s="112"/>
      <c r="CC179" s="112"/>
      <c r="CD179" s="112"/>
      <c r="CE179" s="112"/>
    </row>
    <row r="180" spans="1:8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4"/>
      <c r="AH180" s="14"/>
      <c r="AI180" s="61"/>
      <c r="AJ180" s="14"/>
      <c r="AK180" s="14"/>
      <c r="AL180" s="122"/>
      <c r="AM180" s="122"/>
      <c r="AN180" s="122"/>
      <c r="AO180" s="122"/>
      <c r="AP180" s="122"/>
      <c r="AQ180" s="122"/>
      <c r="AR180" s="122"/>
      <c r="AS180" s="121">
        <f t="shared" si="50"/>
        <v>45104</v>
      </c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2"/>
      <c r="CD180" s="112"/>
      <c r="CE180" s="112"/>
    </row>
    <row r="181" spans="1:8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4"/>
      <c r="AH181" s="14"/>
      <c r="AI181" s="61"/>
      <c r="AJ181" s="14"/>
      <c r="AK181" s="14"/>
      <c r="AL181" s="122"/>
      <c r="AM181" s="122"/>
      <c r="AN181" s="122"/>
      <c r="AO181" s="122"/>
      <c r="AP181" s="122"/>
      <c r="AQ181" s="122"/>
      <c r="AR181" s="122"/>
      <c r="AS181" s="121">
        <f t="shared" si="50"/>
        <v>45105</v>
      </c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/>
      <c r="CB181" s="112"/>
      <c r="CC181" s="112"/>
      <c r="CD181" s="112"/>
      <c r="CE181" s="112"/>
    </row>
    <row r="182" spans="1:8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4"/>
      <c r="AH182" s="14"/>
      <c r="AI182" s="61"/>
      <c r="AJ182" s="14"/>
      <c r="AK182" s="14"/>
      <c r="AL182" s="122"/>
      <c r="AM182" s="122"/>
      <c r="AN182" s="122"/>
      <c r="AO182" s="122"/>
      <c r="AP182" s="122"/>
      <c r="AQ182" s="122"/>
      <c r="AR182" s="122"/>
      <c r="AS182" s="121">
        <f t="shared" si="50"/>
        <v>45106</v>
      </c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12"/>
    </row>
    <row r="183" spans="1: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4"/>
      <c r="AH183" s="14"/>
      <c r="AI183" s="61"/>
      <c r="AJ183" s="14"/>
      <c r="AK183" s="14"/>
      <c r="AL183" s="122"/>
      <c r="AM183" s="122"/>
      <c r="AN183" s="122"/>
      <c r="AO183" s="122"/>
      <c r="AP183" s="122"/>
      <c r="AQ183" s="122"/>
      <c r="AR183" s="122"/>
      <c r="AS183" s="121">
        <f t="shared" si="50"/>
        <v>45107</v>
      </c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112"/>
      <c r="CC183" s="112"/>
      <c r="CD183" s="112"/>
      <c r="CE183" s="112"/>
    </row>
    <row r="184" spans="1:8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4"/>
      <c r="AH184" s="14"/>
      <c r="AI184" s="61"/>
      <c r="AJ184" s="14"/>
      <c r="AK184" s="14"/>
      <c r="AL184" s="122"/>
      <c r="AM184" s="122"/>
      <c r="AN184" s="122"/>
      <c r="AO184" s="122"/>
      <c r="AP184" s="122"/>
      <c r="AQ184" s="122"/>
      <c r="AR184" s="122"/>
      <c r="AS184" s="121">
        <f t="shared" si="50"/>
        <v>45108</v>
      </c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  <c r="CC184" s="112"/>
      <c r="CD184" s="112"/>
      <c r="CE184" s="112"/>
    </row>
    <row r="185" spans="1:8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4"/>
      <c r="AH185" s="14"/>
      <c r="AI185" s="61"/>
      <c r="AJ185" s="14"/>
      <c r="AK185" s="14"/>
      <c r="AL185" s="122"/>
      <c r="AM185" s="122"/>
      <c r="AN185" s="122"/>
      <c r="AO185" s="122"/>
      <c r="AP185" s="122"/>
      <c r="AQ185" s="122"/>
      <c r="AR185" s="122"/>
      <c r="AS185" s="121">
        <f t="shared" si="50"/>
        <v>45109</v>
      </c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</row>
    <row r="186" spans="1:8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4"/>
      <c r="AH186" s="14"/>
      <c r="AI186" s="61"/>
      <c r="AJ186" s="14"/>
      <c r="AK186" s="14"/>
      <c r="AL186" s="122"/>
      <c r="AM186" s="122"/>
      <c r="AN186" s="122"/>
      <c r="AO186" s="122"/>
      <c r="AP186" s="122"/>
      <c r="AQ186" s="122"/>
      <c r="AR186" s="122"/>
      <c r="AS186" s="121">
        <f t="shared" si="50"/>
        <v>45110</v>
      </c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112"/>
      <c r="CC186" s="112"/>
      <c r="CD186" s="112"/>
      <c r="CE186" s="112"/>
    </row>
    <row r="187" spans="1:8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4"/>
      <c r="AH187" s="14"/>
      <c r="AI187" s="61"/>
      <c r="AJ187" s="14"/>
      <c r="AK187" s="14"/>
      <c r="AL187" s="122"/>
      <c r="AM187" s="122"/>
      <c r="AN187" s="122"/>
      <c r="AO187" s="122"/>
      <c r="AP187" s="122"/>
      <c r="AQ187" s="122"/>
      <c r="AR187" s="122"/>
      <c r="AS187" s="121">
        <f t="shared" si="50"/>
        <v>45111</v>
      </c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112"/>
      <c r="CC187" s="112"/>
      <c r="CD187" s="112"/>
      <c r="CE187" s="112"/>
    </row>
    <row r="188" spans="1:8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4"/>
      <c r="AH188" s="14"/>
      <c r="AI188" s="61"/>
      <c r="AJ188" s="14"/>
      <c r="AK188" s="14"/>
      <c r="AL188" s="122"/>
      <c r="AM188" s="122"/>
      <c r="AN188" s="122"/>
      <c r="AO188" s="122"/>
      <c r="AP188" s="122"/>
      <c r="AQ188" s="122"/>
      <c r="AR188" s="122"/>
      <c r="AS188" s="121">
        <f t="shared" si="50"/>
        <v>45112</v>
      </c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2"/>
      <c r="CE188" s="112"/>
    </row>
    <row r="189" spans="1:8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4"/>
      <c r="AH189" s="14"/>
      <c r="AI189" s="61"/>
      <c r="AJ189" s="14"/>
      <c r="AK189" s="14"/>
      <c r="AL189" s="122"/>
      <c r="AM189" s="122"/>
      <c r="AN189" s="122"/>
      <c r="AO189" s="122"/>
      <c r="AP189" s="122"/>
      <c r="AQ189" s="122"/>
      <c r="AR189" s="122"/>
      <c r="AS189" s="121">
        <f t="shared" si="50"/>
        <v>45113</v>
      </c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2"/>
      <c r="CE189" s="112"/>
    </row>
    <row r="190" spans="1:8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4"/>
      <c r="AH190" s="14"/>
      <c r="AI190" s="61"/>
      <c r="AJ190" s="14"/>
      <c r="AK190" s="14"/>
      <c r="AL190" s="122"/>
      <c r="AM190" s="122"/>
      <c r="AN190" s="122"/>
      <c r="AO190" s="122"/>
      <c r="AP190" s="122"/>
      <c r="AQ190" s="122"/>
      <c r="AR190" s="122"/>
      <c r="AS190" s="121">
        <f t="shared" si="50"/>
        <v>45114</v>
      </c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112"/>
      <c r="CB190" s="112"/>
      <c r="CC190" s="112"/>
      <c r="CD190" s="112"/>
      <c r="CE190" s="112"/>
    </row>
    <row r="191" spans="1:8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4"/>
      <c r="AH191" s="14"/>
      <c r="AI191" s="61"/>
      <c r="AJ191" s="14"/>
      <c r="AK191" s="14"/>
      <c r="AL191" s="122"/>
      <c r="AM191" s="122"/>
      <c r="AN191" s="122"/>
      <c r="AO191" s="122"/>
      <c r="AP191" s="122"/>
      <c r="AQ191" s="122"/>
      <c r="AR191" s="122"/>
      <c r="AS191" s="121">
        <f t="shared" si="50"/>
        <v>45115</v>
      </c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112"/>
      <c r="CC191" s="112"/>
      <c r="CD191" s="112"/>
      <c r="CE191" s="112"/>
    </row>
    <row r="192" spans="1:8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4"/>
      <c r="AH192" s="14"/>
      <c r="AI192" s="61"/>
      <c r="AJ192" s="14"/>
      <c r="AK192" s="14"/>
      <c r="AL192" s="122"/>
      <c r="AM192" s="122"/>
      <c r="AN192" s="122"/>
      <c r="AO192" s="122"/>
      <c r="AP192" s="122"/>
      <c r="AQ192" s="122"/>
      <c r="AR192" s="122"/>
      <c r="AS192" s="121">
        <f t="shared" si="50"/>
        <v>45116</v>
      </c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112"/>
      <c r="CB192" s="112"/>
      <c r="CC192" s="112"/>
      <c r="CD192" s="112"/>
      <c r="CE192" s="112"/>
    </row>
    <row r="193" spans="1:8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4"/>
      <c r="AH193" s="14"/>
      <c r="AI193" s="61"/>
      <c r="AJ193" s="14"/>
      <c r="AK193" s="14"/>
      <c r="AL193" s="122"/>
      <c r="AM193" s="122"/>
      <c r="AN193" s="122"/>
      <c r="AO193" s="122"/>
      <c r="AP193" s="122"/>
      <c r="AQ193" s="122"/>
      <c r="AR193" s="122"/>
      <c r="AS193" s="121">
        <f t="shared" si="50"/>
        <v>45117</v>
      </c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2"/>
      <c r="BV193" s="112"/>
      <c r="BW193" s="112"/>
      <c r="BX193" s="112"/>
      <c r="BY193" s="112"/>
      <c r="BZ193" s="112"/>
      <c r="CA193" s="112"/>
      <c r="CB193" s="112"/>
      <c r="CC193" s="112"/>
      <c r="CD193" s="112"/>
      <c r="CE193" s="112"/>
    </row>
    <row r="194" spans="1:8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4"/>
      <c r="AH194" s="14"/>
      <c r="AI194" s="61"/>
      <c r="AJ194" s="14"/>
      <c r="AK194" s="14"/>
      <c r="AL194" s="122"/>
      <c r="AM194" s="122"/>
      <c r="AN194" s="122"/>
      <c r="AO194" s="122"/>
      <c r="AP194" s="122"/>
      <c r="AQ194" s="122"/>
      <c r="AR194" s="122"/>
      <c r="AS194" s="121">
        <f t="shared" si="50"/>
        <v>45118</v>
      </c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112"/>
      <c r="CC194" s="112"/>
      <c r="CD194" s="112"/>
      <c r="CE194" s="112"/>
    </row>
    <row r="195" spans="1:8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4"/>
      <c r="AH195" s="14"/>
      <c r="AI195" s="61"/>
      <c r="AJ195" s="14"/>
      <c r="AK195" s="14"/>
      <c r="AL195" s="122"/>
      <c r="AM195" s="122"/>
      <c r="AN195" s="122"/>
      <c r="AO195" s="122"/>
      <c r="AP195" s="122"/>
      <c r="AQ195" s="122"/>
      <c r="AR195" s="122"/>
      <c r="AS195" s="121">
        <f t="shared" si="50"/>
        <v>45119</v>
      </c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</row>
    <row r="196" spans="1:8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4"/>
      <c r="AH196" s="14"/>
      <c r="AI196" s="61"/>
      <c r="AJ196" s="14"/>
      <c r="AK196" s="14"/>
      <c r="AL196" s="122"/>
      <c r="AM196" s="122"/>
      <c r="AN196" s="122"/>
      <c r="AO196" s="122"/>
      <c r="AP196" s="122"/>
      <c r="AQ196" s="122"/>
      <c r="AR196" s="122"/>
      <c r="AS196" s="121">
        <f t="shared" si="50"/>
        <v>45120</v>
      </c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2"/>
      <c r="CE196" s="112"/>
    </row>
    <row r="197" spans="1:8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4"/>
      <c r="AH197" s="14"/>
      <c r="AI197" s="61"/>
      <c r="AJ197" s="14"/>
      <c r="AK197" s="14"/>
      <c r="AL197" s="122"/>
      <c r="AM197" s="122"/>
      <c r="AN197" s="122"/>
      <c r="AO197" s="122"/>
      <c r="AP197" s="122"/>
      <c r="AQ197" s="122"/>
      <c r="AR197" s="122"/>
      <c r="AS197" s="121">
        <f t="shared" si="50"/>
        <v>45121</v>
      </c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</row>
    <row r="198" spans="1:8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4"/>
      <c r="AH198" s="14"/>
      <c r="AI198" s="14"/>
      <c r="AJ198" s="14"/>
      <c r="AK198" s="14"/>
      <c r="AL198" s="122"/>
      <c r="AM198" s="122"/>
      <c r="AN198" s="122"/>
      <c r="AO198" s="122"/>
      <c r="AP198" s="122"/>
      <c r="AQ198" s="122"/>
      <c r="AR198" s="122"/>
      <c r="AS198" s="121">
        <f t="shared" si="50"/>
        <v>45122</v>
      </c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</row>
    <row r="199" spans="1:8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4"/>
      <c r="AH199" s="14"/>
      <c r="AI199" s="14"/>
      <c r="AJ199" s="14"/>
      <c r="AK199" s="14"/>
      <c r="AL199" s="122"/>
      <c r="AM199" s="122"/>
      <c r="AN199" s="122"/>
      <c r="AO199" s="122"/>
      <c r="AP199" s="122"/>
      <c r="AQ199" s="122"/>
      <c r="AR199" s="122"/>
      <c r="AS199" s="121">
        <f t="shared" si="50"/>
        <v>45123</v>
      </c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112"/>
      <c r="CB199" s="112"/>
      <c r="CC199" s="112"/>
      <c r="CD199" s="112"/>
      <c r="CE199" s="112"/>
    </row>
    <row r="200" spans="1:8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4"/>
      <c r="AH200" s="14"/>
      <c r="AI200" s="14"/>
      <c r="AJ200" s="14"/>
      <c r="AK200" s="14"/>
      <c r="AL200" s="122"/>
      <c r="AM200" s="122"/>
      <c r="AN200" s="122"/>
      <c r="AO200" s="122"/>
      <c r="AP200" s="122"/>
      <c r="AQ200" s="122"/>
      <c r="AR200" s="122"/>
      <c r="AS200" s="121">
        <f t="shared" si="50"/>
        <v>45124</v>
      </c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</row>
    <row r="201" spans="1:8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4"/>
      <c r="AH201" s="14"/>
      <c r="AI201" s="14"/>
      <c r="AJ201" s="14"/>
      <c r="AK201" s="14"/>
      <c r="AL201" s="122"/>
      <c r="AM201" s="122"/>
      <c r="AN201" s="122"/>
      <c r="AO201" s="122"/>
      <c r="AP201" s="122"/>
      <c r="AQ201" s="122"/>
      <c r="AR201" s="122"/>
      <c r="AS201" s="121">
        <f t="shared" si="50"/>
        <v>45125</v>
      </c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  <c r="BW201" s="112"/>
      <c r="BX201" s="112"/>
      <c r="BY201" s="112"/>
      <c r="BZ201" s="112"/>
      <c r="CA201" s="112"/>
      <c r="CB201" s="112"/>
      <c r="CC201" s="112"/>
      <c r="CD201" s="112"/>
      <c r="CE201" s="112"/>
    </row>
    <row r="202" spans="1:8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4"/>
      <c r="AH202" s="14"/>
      <c r="AI202" s="14"/>
      <c r="AJ202" s="14"/>
      <c r="AK202" s="14"/>
      <c r="AL202" s="122"/>
      <c r="AM202" s="122"/>
      <c r="AN202" s="122"/>
      <c r="AO202" s="122"/>
      <c r="AP202" s="122"/>
      <c r="AQ202" s="122"/>
      <c r="AR202" s="122"/>
      <c r="AS202" s="121">
        <f t="shared" si="50"/>
        <v>45126</v>
      </c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2"/>
      <c r="BV202" s="112"/>
      <c r="BW202" s="112"/>
      <c r="BX202" s="112"/>
      <c r="BY202" s="112"/>
      <c r="BZ202" s="112"/>
      <c r="CA202" s="112"/>
      <c r="CB202" s="112"/>
      <c r="CC202" s="112"/>
      <c r="CD202" s="112"/>
      <c r="CE202" s="112"/>
    </row>
    <row r="203" spans="1:8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4"/>
      <c r="AH203" s="14"/>
      <c r="AI203" s="14"/>
      <c r="AJ203" s="14"/>
      <c r="AK203" s="14"/>
      <c r="AL203" s="122"/>
      <c r="AM203" s="122"/>
      <c r="AN203" s="122"/>
      <c r="AO203" s="122"/>
      <c r="AP203" s="122"/>
      <c r="AQ203" s="122"/>
      <c r="AR203" s="122"/>
      <c r="AS203" s="121">
        <f t="shared" si="50"/>
        <v>45127</v>
      </c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2"/>
      <c r="BV203" s="112"/>
      <c r="BW203" s="112"/>
      <c r="BX203" s="112"/>
      <c r="BY203" s="112"/>
      <c r="BZ203" s="112"/>
      <c r="CA203" s="112"/>
      <c r="CB203" s="112"/>
      <c r="CC203" s="112"/>
      <c r="CD203" s="112"/>
      <c r="CE203" s="112"/>
    </row>
    <row r="204" spans="1:8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4"/>
      <c r="AH204" s="14"/>
      <c r="AI204" s="14"/>
      <c r="AJ204" s="14"/>
      <c r="AK204" s="14"/>
      <c r="AL204" s="122"/>
      <c r="AM204" s="122"/>
      <c r="AN204" s="122"/>
      <c r="AO204" s="122"/>
      <c r="AP204" s="122"/>
      <c r="AQ204" s="122"/>
      <c r="AR204" s="122"/>
      <c r="AS204" s="121">
        <f t="shared" si="50"/>
        <v>45128</v>
      </c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2"/>
      <c r="BV204" s="112"/>
      <c r="BW204" s="112"/>
      <c r="BX204" s="112"/>
      <c r="BY204" s="112"/>
      <c r="BZ204" s="112"/>
      <c r="CA204" s="112"/>
      <c r="CB204" s="112"/>
      <c r="CC204" s="112"/>
      <c r="CD204" s="112"/>
      <c r="CE204" s="112"/>
    </row>
    <row r="205" spans="1:8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4"/>
      <c r="AH205" s="14"/>
      <c r="AI205" s="14"/>
      <c r="AJ205" s="14"/>
      <c r="AK205" s="14"/>
      <c r="AL205" s="122"/>
      <c r="AM205" s="122"/>
      <c r="AN205" s="122"/>
      <c r="AO205" s="122"/>
      <c r="AP205" s="122"/>
      <c r="AQ205" s="122"/>
      <c r="AR205" s="122"/>
      <c r="AS205" s="121">
        <f t="shared" si="50"/>
        <v>45129</v>
      </c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2"/>
      <c r="BV205" s="112"/>
      <c r="BW205" s="112"/>
      <c r="BX205" s="112"/>
      <c r="BY205" s="112"/>
      <c r="BZ205" s="112"/>
      <c r="CA205" s="112"/>
      <c r="CB205" s="112"/>
      <c r="CC205" s="112"/>
      <c r="CD205" s="112"/>
      <c r="CE205" s="112"/>
    </row>
    <row r="206" spans="1:8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4"/>
      <c r="AH206" s="14"/>
      <c r="AI206" s="14"/>
      <c r="AJ206" s="14"/>
      <c r="AK206" s="14"/>
      <c r="AL206" s="122"/>
      <c r="AM206" s="122"/>
      <c r="AN206" s="122"/>
      <c r="AO206" s="122"/>
      <c r="AP206" s="122"/>
      <c r="AQ206" s="122"/>
      <c r="AR206" s="122"/>
      <c r="AS206" s="121">
        <f t="shared" si="50"/>
        <v>45130</v>
      </c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</row>
    <row r="207" spans="1:8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4"/>
      <c r="AH207" s="14"/>
      <c r="AI207" s="14"/>
      <c r="AJ207" s="14"/>
      <c r="AK207" s="14"/>
      <c r="AL207" s="122"/>
      <c r="AM207" s="122"/>
      <c r="AN207" s="122"/>
      <c r="AO207" s="122"/>
      <c r="AP207" s="122"/>
      <c r="AQ207" s="122"/>
      <c r="AR207" s="122"/>
      <c r="AS207" s="121">
        <f t="shared" si="50"/>
        <v>45131</v>
      </c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2"/>
      <c r="BV207" s="112"/>
      <c r="BW207" s="112"/>
      <c r="BX207" s="112"/>
      <c r="BY207" s="112"/>
      <c r="BZ207" s="112"/>
      <c r="CA207" s="112"/>
      <c r="CB207" s="112"/>
      <c r="CC207" s="112"/>
      <c r="CD207" s="112"/>
      <c r="CE207" s="112"/>
    </row>
    <row r="208" spans="1:8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4"/>
      <c r="AH208" s="14"/>
      <c r="AI208" s="14"/>
      <c r="AJ208" s="14"/>
      <c r="AK208" s="14"/>
      <c r="AL208" s="122"/>
      <c r="AM208" s="122"/>
      <c r="AN208" s="122"/>
      <c r="AO208" s="122"/>
      <c r="AP208" s="122"/>
      <c r="AQ208" s="122"/>
      <c r="AR208" s="122"/>
      <c r="AS208" s="121">
        <f t="shared" si="50"/>
        <v>45132</v>
      </c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2"/>
      <c r="BV208" s="112"/>
      <c r="BW208" s="112"/>
      <c r="BX208" s="112"/>
      <c r="BY208" s="112"/>
      <c r="BZ208" s="112"/>
      <c r="CA208" s="112"/>
      <c r="CB208" s="112"/>
      <c r="CC208" s="112"/>
      <c r="CD208" s="112"/>
      <c r="CE208" s="112"/>
    </row>
    <row r="209" spans="1:8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4"/>
      <c r="AH209" s="14"/>
      <c r="AI209" s="14"/>
      <c r="AJ209" s="14"/>
      <c r="AK209" s="14"/>
      <c r="AL209" s="122"/>
      <c r="AM209" s="122"/>
      <c r="AN209" s="122"/>
      <c r="AO209" s="122"/>
      <c r="AP209" s="122"/>
      <c r="AQ209" s="122"/>
      <c r="AR209" s="122"/>
      <c r="AS209" s="121">
        <f t="shared" si="50"/>
        <v>45133</v>
      </c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2"/>
      <c r="BV209" s="112"/>
      <c r="BW209" s="112"/>
      <c r="BX209" s="112"/>
      <c r="BY209" s="112"/>
      <c r="BZ209" s="112"/>
      <c r="CA209" s="112"/>
      <c r="CB209" s="112"/>
      <c r="CC209" s="112"/>
      <c r="CD209" s="112"/>
      <c r="CE209" s="112"/>
    </row>
    <row r="210" spans="1:8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4"/>
      <c r="AH210" s="14"/>
      <c r="AI210" s="14"/>
      <c r="AJ210" s="14"/>
      <c r="AK210" s="14"/>
      <c r="AL210" s="122"/>
      <c r="AM210" s="122"/>
      <c r="AN210" s="122"/>
      <c r="AO210" s="122"/>
      <c r="AP210" s="122"/>
      <c r="AQ210" s="122"/>
      <c r="AR210" s="122"/>
      <c r="AS210" s="121">
        <f t="shared" si="50"/>
        <v>45134</v>
      </c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2"/>
      <c r="CA210" s="112"/>
      <c r="CB210" s="112"/>
      <c r="CC210" s="112"/>
      <c r="CD210" s="112"/>
      <c r="CE210" s="112"/>
    </row>
    <row r="211" spans="1:8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4"/>
      <c r="AH211" s="14"/>
      <c r="AI211" s="14"/>
      <c r="AJ211" s="14"/>
      <c r="AK211" s="14"/>
      <c r="AL211" s="122"/>
      <c r="AM211" s="122"/>
      <c r="AN211" s="122"/>
      <c r="AO211" s="122"/>
      <c r="AP211" s="122"/>
      <c r="AQ211" s="122"/>
      <c r="AR211" s="122"/>
      <c r="AS211" s="121">
        <f t="shared" si="50"/>
        <v>45135</v>
      </c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2"/>
      <c r="CA211" s="112"/>
      <c r="CB211" s="112"/>
      <c r="CC211" s="112"/>
      <c r="CD211" s="112"/>
      <c r="CE211" s="112"/>
    </row>
    <row r="212" spans="1:8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4"/>
      <c r="AH212" s="14"/>
      <c r="AI212" s="14"/>
      <c r="AJ212" s="14"/>
      <c r="AK212" s="14"/>
      <c r="AL212" s="122"/>
      <c r="AM212" s="122"/>
      <c r="AN212" s="122"/>
      <c r="AO212" s="122"/>
      <c r="AP212" s="122"/>
      <c r="AQ212" s="122"/>
      <c r="AR212" s="122"/>
      <c r="AS212" s="121">
        <f t="shared" si="50"/>
        <v>45136</v>
      </c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2"/>
      <c r="BV212" s="112"/>
      <c r="BW212" s="112"/>
      <c r="BX212" s="112"/>
      <c r="BY212" s="112"/>
      <c r="BZ212" s="112"/>
      <c r="CA212" s="112"/>
      <c r="CB212" s="112"/>
      <c r="CC212" s="112"/>
      <c r="CD212" s="112"/>
      <c r="CE212" s="112"/>
    </row>
    <row r="213" spans="1:8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4"/>
      <c r="AH213" s="14"/>
      <c r="AI213" s="14"/>
      <c r="AJ213" s="14"/>
      <c r="AK213" s="14"/>
      <c r="AL213" s="122"/>
      <c r="AM213" s="122"/>
      <c r="AN213" s="122"/>
      <c r="AO213" s="122"/>
      <c r="AP213" s="122"/>
      <c r="AQ213" s="122"/>
      <c r="AR213" s="122"/>
      <c r="AS213" s="121">
        <f t="shared" si="50"/>
        <v>45137</v>
      </c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2"/>
      <c r="BV213" s="112"/>
      <c r="BW213" s="112"/>
      <c r="BX213" s="112"/>
      <c r="BY213" s="112"/>
      <c r="BZ213" s="112"/>
      <c r="CA213" s="112"/>
      <c r="CB213" s="112"/>
      <c r="CC213" s="112"/>
      <c r="CD213" s="112"/>
      <c r="CE213" s="112"/>
    </row>
    <row r="214" spans="1:8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1">
        <f t="shared" si="50"/>
        <v>45138</v>
      </c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2"/>
      <c r="BV214" s="112"/>
      <c r="BW214" s="112"/>
      <c r="BX214" s="112"/>
      <c r="BY214" s="112"/>
      <c r="BZ214" s="112"/>
      <c r="CA214" s="112"/>
      <c r="CB214" s="112"/>
      <c r="CC214" s="112"/>
      <c r="CD214" s="112"/>
      <c r="CE214" s="112"/>
    </row>
    <row r="215" spans="1:8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1">
        <f t="shared" si="50"/>
        <v>45139</v>
      </c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2"/>
      <c r="BV215" s="112"/>
      <c r="BW215" s="112"/>
      <c r="BX215" s="112"/>
      <c r="BY215" s="112"/>
      <c r="BZ215" s="112"/>
      <c r="CA215" s="112"/>
      <c r="CB215" s="112"/>
      <c r="CC215" s="112"/>
      <c r="CD215" s="112"/>
      <c r="CE215" s="112"/>
    </row>
    <row r="216" spans="1:8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1">
        <f t="shared" si="50"/>
        <v>45140</v>
      </c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2"/>
      <c r="BV216" s="112"/>
      <c r="BW216" s="112"/>
      <c r="BX216" s="112"/>
      <c r="BY216" s="112"/>
      <c r="BZ216" s="112"/>
      <c r="CA216" s="112"/>
      <c r="CB216" s="112"/>
      <c r="CC216" s="112"/>
      <c r="CD216" s="112"/>
      <c r="CE216" s="112"/>
    </row>
    <row r="217" spans="1:8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1">
        <f t="shared" si="50"/>
        <v>45141</v>
      </c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2"/>
      <c r="CA217" s="112"/>
      <c r="CB217" s="112"/>
      <c r="CC217" s="112"/>
      <c r="CD217" s="112"/>
      <c r="CE217" s="112"/>
    </row>
    <row r="218" spans="1:8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1">
        <f t="shared" si="50"/>
        <v>45142</v>
      </c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2"/>
      <c r="BV218" s="112"/>
      <c r="BW218" s="112"/>
      <c r="BX218" s="112"/>
      <c r="BY218" s="112"/>
      <c r="BZ218" s="112"/>
      <c r="CA218" s="112"/>
      <c r="CB218" s="112"/>
      <c r="CC218" s="112"/>
      <c r="CD218" s="112"/>
      <c r="CE218" s="112"/>
    </row>
    <row r="219" spans="1:8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1">
        <f t="shared" si="50"/>
        <v>45143</v>
      </c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2"/>
      <c r="CA219" s="112"/>
      <c r="CB219" s="112"/>
      <c r="CC219" s="112"/>
      <c r="CD219" s="112"/>
      <c r="CE219" s="112"/>
    </row>
    <row r="220" spans="1:8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1">
        <f t="shared" si="50"/>
        <v>45144</v>
      </c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2"/>
      <c r="CA220" s="112"/>
      <c r="CB220" s="112"/>
      <c r="CC220" s="112"/>
      <c r="CD220" s="112"/>
      <c r="CE220" s="112"/>
    </row>
    <row r="221" spans="1:8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1">
        <f t="shared" si="50"/>
        <v>45145</v>
      </c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2"/>
      <c r="CA221" s="112"/>
      <c r="CB221" s="112"/>
      <c r="CC221" s="112"/>
      <c r="CD221" s="112"/>
      <c r="CE221" s="112"/>
    </row>
    <row r="222" spans="1:8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1">
        <f t="shared" si="50"/>
        <v>45146</v>
      </c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2"/>
      <c r="CA222" s="112"/>
      <c r="CB222" s="112"/>
      <c r="CC222" s="112"/>
      <c r="CD222" s="112"/>
      <c r="CE222" s="112"/>
    </row>
    <row r="223" spans="1:8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1">
        <f t="shared" si="50"/>
        <v>45147</v>
      </c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2"/>
      <c r="BV223" s="112"/>
      <c r="BW223" s="112"/>
      <c r="BX223" s="112"/>
      <c r="BY223" s="112"/>
      <c r="BZ223" s="112"/>
      <c r="CA223" s="112"/>
      <c r="CB223" s="112"/>
      <c r="CC223" s="112"/>
      <c r="CD223" s="112"/>
      <c r="CE223" s="112"/>
    </row>
    <row r="224" spans="1:8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1">
        <f t="shared" si="50"/>
        <v>45148</v>
      </c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2"/>
      <c r="BV224" s="112"/>
      <c r="BW224" s="112"/>
      <c r="BX224" s="112"/>
      <c r="BY224" s="112"/>
      <c r="BZ224" s="112"/>
      <c r="CA224" s="112"/>
      <c r="CB224" s="112"/>
      <c r="CC224" s="112"/>
      <c r="CD224" s="112"/>
      <c r="CE224" s="112"/>
    </row>
    <row r="225" spans="1:8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1">
        <f t="shared" si="50"/>
        <v>45149</v>
      </c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2"/>
      <c r="BV225" s="112"/>
      <c r="BW225" s="112"/>
      <c r="BX225" s="112"/>
      <c r="BY225" s="112"/>
      <c r="BZ225" s="112"/>
      <c r="CA225" s="112"/>
      <c r="CB225" s="112"/>
      <c r="CC225" s="112"/>
      <c r="CD225" s="112"/>
      <c r="CE225" s="112"/>
    </row>
    <row r="226" spans="1:8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1">
        <f t="shared" ref="AS226:AS290" si="51">SUM(AS225+1)</f>
        <v>45150</v>
      </c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2"/>
      <c r="BV226" s="112"/>
      <c r="BW226" s="112"/>
      <c r="BX226" s="112"/>
      <c r="BY226" s="112"/>
      <c r="BZ226" s="112"/>
      <c r="CA226" s="112"/>
      <c r="CB226" s="112"/>
      <c r="CC226" s="112"/>
      <c r="CD226" s="112"/>
      <c r="CE226" s="112"/>
    </row>
    <row r="227" spans="1:8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1">
        <f t="shared" si="51"/>
        <v>45151</v>
      </c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2"/>
      <c r="BV227" s="112"/>
      <c r="BW227" s="112"/>
      <c r="BX227" s="112"/>
      <c r="BY227" s="112"/>
      <c r="BZ227" s="112"/>
      <c r="CA227" s="112"/>
      <c r="CB227" s="112"/>
      <c r="CC227" s="112"/>
      <c r="CD227" s="112"/>
      <c r="CE227" s="112"/>
    </row>
    <row r="228" spans="1:8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1">
        <f t="shared" si="51"/>
        <v>45152</v>
      </c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2"/>
      <c r="BV228" s="112"/>
      <c r="BW228" s="112"/>
      <c r="BX228" s="112"/>
      <c r="BY228" s="112"/>
      <c r="BZ228" s="112"/>
      <c r="CA228" s="112"/>
      <c r="CB228" s="112"/>
      <c r="CC228" s="112"/>
      <c r="CD228" s="112"/>
      <c r="CE228" s="112"/>
    </row>
    <row r="229" spans="1:8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1">
        <f t="shared" si="51"/>
        <v>45153</v>
      </c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2"/>
      <c r="CA229" s="112"/>
      <c r="CB229" s="112"/>
      <c r="CC229" s="112"/>
      <c r="CD229" s="112"/>
      <c r="CE229" s="112"/>
    </row>
    <row r="230" spans="1:8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1">
        <f t="shared" si="51"/>
        <v>45154</v>
      </c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2"/>
      <c r="CA230" s="112"/>
      <c r="CB230" s="112"/>
      <c r="CC230" s="112"/>
      <c r="CD230" s="112"/>
      <c r="CE230" s="112"/>
    </row>
    <row r="231" spans="1:8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1">
        <f t="shared" si="51"/>
        <v>45155</v>
      </c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2"/>
      <c r="CA231" s="112"/>
      <c r="CB231" s="112"/>
      <c r="CC231" s="112"/>
      <c r="CD231" s="112"/>
      <c r="CE231" s="112"/>
    </row>
    <row r="232" spans="1:8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1">
        <f t="shared" si="51"/>
        <v>45156</v>
      </c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2"/>
      <c r="CA232" s="112"/>
      <c r="CB232" s="112"/>
      <c r="CC232" s="112"/>
      <c r="CD232" s="112"/>
      <c r="CE232" s="112"/>
    </row>
    <row r="233" spans="1:8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1">
        <f t="shared" si="51"/>
        <v>45157</v>
      </c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  <c r="BQ233" s="112"/>
      <c r="BR233" s="112"/>
      <c r="BS233" s="112"/>
      <c r="BT233" s="112"/>
      <c r="BU233" s="112"/>
      <c r="BV233" s="112"/>
      <c r="BW233" s="112"/>
      <c r="BX233" s="112"/>
      <c r="BY233" s="112"/>
      <c r="BZ233" s="112"/>
      <c r="CA233" s="112"/>
      <c r="CB233" s="112"/>
      <c r="CC233" s="112"/>
      <c r="CD233" s="112"/>
      <c r="CE233" s="112"/>
    </row>
    <row r="234" spans="1:8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1">
        <f t="shared" si="51"/>
        <v>45158</v>
      </c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2"/>
      <c r="CA234" s="112"/>
      <c r="CB234" s="112"/>
      <c r="CC234" s="112"/>
      <c r="CD234" s="112"/>
      <c r="CE234" s="112"/>
    </row>
    <row r="235" spans="1:8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1">
        <f t="shared" si="51"/>
        <v>45159</v>
      </c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2"/>
      <c r="CA235" s="112"/>
      <c r="CB235" s="112"/>
      <c r="CC235" s="112"/>
      <c r="CD235" s="112"/>
      <c r="CE235" s="112"/>
    </row>
    <row r="236" spans="1:8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1">
        <f t="shared" si="51"/>
        <v>45160</v>
      </c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2"/>
      <c r="CA236" s="112"/>
      <c r="CB236" s="112"/>
      <c r="CC236" s="112"/>
      <c r="CD236" s="112"/>
      <c r="CE236" s="112"/>
    </row>
    <row r="237" spans="1:8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1">
        <f t="shared" si="51"/>
        <v>45161</v>
      </c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2"/>
      <c r="CA237" s="112"/>
      <c r="CB237" s="112"/>
      <c r="CC237" s="112"/>
      <c r="CD237" s="112"/>
      <c r="CE237" s="112"/>
    </row>
    <row r="238" spans="1:8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1">
        <f t="shared" si="51"/>
        <v>45162</v>
      </c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</row>
    <row r="239" spans="1:8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1">
        <f t="shared" si="51"/>
        <v>45163</v>
      </c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2"/>
      <c r="CA239" s="112"/>
      <c r="CB239" s="112"/>
      <c r="CC239" s="112"/>
      <c r="CD239" s="112"/>
      <c r="CE239" s="112"/>
    </row>
    <row r="240" spans="1:8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1">
        <f t="shared" si="51"/>
        <v>45164</v>
      </c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2"/>
      <c r="CA240" s="112"/>
      <c r="CB240" s="112"/>
      <c r="CC240" s="112"/>
      <c r="CD240" s="112"/>
      <c r="CE240" s="112"/>
    </row>
    <row r="241" spans="1:8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1">
        <f t="shared" si="51"/>
        <v>45165</v>
      </c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2"/>
      <c r="CE241" s="112"/>
    </row>
    <row r="242" spans="1:8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1">
        <f t="shared" si="51"/>
        <v>45166</v>
      </c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2"/>
      <c r="CC242" s="112"/>
      <c r="CD242" s="112"/>
      <c r="CE242" s="112"/>
    </row>
    <row r="243" spans="1:8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1">
        <f t="shared" si="51"/>
        <v>45167</v>
      </c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2"/>
      <c r="CA243" s="112"/>
      <c r="CB243" s="112"/>
      <c r="CC243" s="112"/>
      <c r="CD243" s="112"/>
      <c r="CE243" s="112"/>
    </row>
    <row r="244" spans="1:8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1">
        <f t="shared" si="51"/>
        <v>45168</v>
      </c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2"/>
      <c r="CD244" s="112"/>
      <c r="CE244" s="112"/>
    </row>
    <row r="245" spans="1:8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1">
        <f t="shared" si="51"/>
        <v>45169</v>
      </c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2"/>
      <c r="CA245" s="112"/>
      <c r="CB245" s="112"/>
      <c r="CC245" s="112"/>
      <c r="CD245" s="112"/>
      <c r="CE245" s="112"/>
    </row>
    <row r="246" spans="1:8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1">
        <f t="shared" si="51"/>
        <v>45170</v>
      </c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2"/>
      <c r="CA246" s="112"/>
      <c r="CB246" s="112"/>
      <c r="CC246" s="112"/>
      <c r="CD246" s="112"/>
      <c r="CE246" s="112"/>
    </row>
    <row r="247" spans="1:8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1">
        <f t="shared" si="51"/>
        <v>45171</v>
      </c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2"/>
      <c r="CA247" s="112"/>
      <c r="CB247" s="112"/>
      <c r="CC247" s="112"/>
      <c r="CD247" s="112"/>
      <c r="CE247" s="112"/>
    </row>
    <row r="248" spans="1:8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1">
        <f t="shared" si="51"/>
        <v>45172</v>
      </c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2"/>
      <c r="CA248" s="112"/>
      <c r="CB248" s="112"/>
      <c r="CC248" s="112"/>
      <c r="CD248" s="112"/>
      <c r="CE248" s="112"/>
    </row>
    <row r="249" spans="1:8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1">
        <f t="shared" si="51"/>
        <v>45173</v>
      </c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2"/>
      <c r="CD249" s="112"/>
      <c r="CE249" s="112"/>
    </row>
    <row r="250" spans="1:8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1">
        <f t="shared" si="51"/>
        <v>45174</v>
      </c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  <c r="BQ250" s="112"/>
      <c r="BR250" s="112"/>
      <c r="BS250" s="112"/>
      <c r="BT250" s="112"/>
      <c r="BU250" s="112"/>
      <c r="BV250" s="112"/>
      <c r="BW250" s="112"/>
      <c r="BX250" s="112"/>
      <c r="BY250" s="112"/>
      <c r="BZ250" s="112"/>
      <c r="CA250" s="112"/>
      <c r="CB250" s="112"/>
      <c r="CC250" s="112"/>
      <c r="CD250" s="112"/>
      <c r="CE250" s="112"/>
    </row>
    <row r="251" spans="1:8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1">
        <f t="shared" si="51"/>
        <v>45175</v>
      </c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2"/>
      <c r="CD251" s="112"/>
      <c r="CE251" s="112"/>
    </row>
    <row r="252" spans="1:8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1">
        <f t="shared" si="51"/>
        <v>45176</v>
      </c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  <c r="BQ252" s="112"/>
      <c r="BR252" s="112"/>
      <c r="BS252" s="112"/>
      <c r="BT252" s="112"/>
      <c r="BU252" s="112"/>
      <c r="BV252" s="112"/>
      <c r="BW252" s="112"/>
      <c r="BX252" s="112"/>
      <c r="BY252" s="112"/>
      <c r="BZ252" s="112"/>
      <c r="CA252" s="112"/>
      <c r="CB252" s="112"/>
      <c r="CC252" s="112"/>
      <c r="CD252" s="112"/>
      <c r="CE252" s="112"/>
    </row>
    <row r="253" spans="1:8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1">
        <f t="shared" si="51"/>
        <v>45177</v>
      </c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  <c r="BQ253" s="112"/>
      <c r="BR253" s="112"/>
      <c r="BS253" s="112"/>
      <c r="BT253" s="112"/>
      <c r="BU253" s="112"/>
      <c r="BV253" s="112"/>
      <c r="BW253" s="112"/>
      <c r="BX253" s="112"/>
      <c r="BY253" s="112"/>
      <c r="BZ253" s="112"/>
      <c r="CA253" s="112"/>
      <c r="CB253" s="112"/>
      <c r="CC253" s="112"/>
      <c r="CD253" s="112"/>
      <c r="CE253" s="112"/>
    </row>
    <row r="254" spans="1:8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1">
        <f t="shared" si="51"/>
        <v>45178</v>
      </c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  <c r="BQ254" s="112"/>
      <c r="BR254" s="112"/>
      <c r="BS254" s="112"/>
      <c r="BT254" s="112"/>
      <c r="BU254" s="112"/>
      <c r="BV254" s="112"/>
      <c r="BW254" s="112"/>
      <c r="BX254" s="112"/>
      <c r="BY254" s="112"/>
      <c r="BZ254" s="112"/>
      <c r="CA254" s="112"/>
      <c r="CB254" s="112"/>
      <c r="CC254" s="112"/>
      <c r="CD254" s="112"/>
      <c r="CE254" s="112"/>
    </row>
    <row r="255" spans="1:8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1">
        <f t="shared" si="51"/>
        <v>45179</v>
      </c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  <c r="BQ255" s="112"/>
      <c r="BR255" s="112"/>
      <c r="BS255" s="112"/>
      <c r="BT255" s="112"/>
      <c r="BU255" s="112"/>
      <c r="BV255" s="112"/>
      <c r="BW255" s="112"/>
      <c r="BX255" s="112"/>
      <c r="BY255" s="112"/>
      <c r="BZ255" s="112"/>
      <c r="CA255" s="112"/>
      <c r="CB255" s="112"/>
      <c r="CC255" s="112"/>
      <c r="CD255" s="112"/>
      <c r="CE255" s="112"/>
    </row>
    <row r="256" spans="1:8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1">
        <f t="shared" si="51"/>
        <v>45180</v>
      </c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2"/>
      <c r="BR256" s="112"/>
      <c r="BS256" s="112"/>
      <c r="BT256" s="112"/>
      <c r="BU256" s="112"/>
      <c r="BV256" s="112"/>
      <c r="BW256" s="112"/>
      <c r="BX256" s="112"/>
      <c r="BY256" s="112"/>
      <c r="BZ256" s="112"/>
      <c r="CA256" s="112"/>
      <c r="CB256" s="112"/>
      <c r="CC256" s="112"/>
      <c r="CD256" s="112"/>
      <c r="CE256" s="112"/>
    </row>
    <row r="257" spans="1:8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1">
        <f t="shared" si="51"/>
        <v>45181</v>
      </c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  <c r="BQ257" s="112"/>
      <c r="BR257" s="112"/>
      <c r="BS257" s="112"/>
      <c r="BT257" s="112"/>
      <c r="BU257" s="112"/>
      <c r="BV257" s="112"/>
      <c r="BW257" s="112"/>
      <c r="BX257" s="112"/>
      <c r="BY257" s="112"/>
      <c r="BZ257" s="112"/>
      <c r="CA257" s="112"/>
      <c r="CB257" s="112"/>
      <c r="CC257" s="112"/>
      <c r="CD257" s="112"/>
      <c r="CE257" s="112"/>
    </row>
    <row r="258" spans="1:8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1">
        <f t="shared" si="51"/>
        <v>45182</v>
      </c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  <c r="BQ258" s="112"/>
      <c r="BR258" s="112"/>
      <c r="BS258" s="112"/>
      <c r="BT258" s="112"/>
      <c r="BU258" s="112"/>
      <c r="BV258" s="112"/>
      <c r="BW258" s="112"/>
      <c r="BX258" s="112"/>
      <c r="BY258" s="112"/>
      <c r="BZ258" s="112"/>
      <c r="CA258" s="112"/>
      <c r="CB258" s="112"/>
      <c r="CC258" s="112"/>
      <c r="CD258" s="112"/>
      <c r="CE258" s="112"/>
    </row>
    <row r="259" spans="1:8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1">
        <f t="shared" si="51"/>
        <v>45183</v>
      </c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  <c r="BQ259" s="112"/>
      <c r="BR259" s="112"/>
      <c r="BS259" s="112"/>
      <c r="BT259" s="112"/>
      <c r="BU259" s="112"/>
      <c r="BV259" s="112"/>
      <c r="BW259" s="112"/>
      <c r="BX259" s="112"/>
      <c r="BY259" s="112"/>
      <c r="BZ259" s="112"/>
      <c r="CA259" s="112"/>
      <c r="CB259" s="112"/>
      <c r="CC259" s="112"/>
      <c r="CD259" s="112"/>
      <c r="CE259" s="112"/>
    </row>
    <row r="260" spans="1:8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1">
        <f t="shared" si="51"/>
        <v>45184</v>
      </c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  <c r="BQ260" s="112"/>
      <c r="BR260" s="112"/>
      <c r="BS260" s="112"/>
      <c r="BT260" s="112"/>
      <c r="BU260" s="112"/>
      <c r="BV260" s="112"/>
      <c r="BW260" s="112"/>
      <c r="BX260" s="112"/>
      <c r="BY260" s="112"/>
      <c r="BZ260" s="112"/>
      <c r="CA260" s="112"/>
      <c r="CB260" s="112"/>
      <c r="CC260" s="112"/>
      <c r="CD260" s="112"/>
      <c r="CE260" s="112"/>
    </row>
    <row r="261" spans="1:8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1">
        <f t="shared" si="51"/>
        <v>45185</v>
      </c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  <c r="BQ261" s="112"/>
      <c r="BR261" s="112"/>
      <c r="BS261" s="112"/>
      <c r="BT261" s="112"/>
      <c r="BU261" s="112"/>
      <c r="BV261" s="112"/>
      <c r="BW261" s="112"/>
      <c r="BX261" s="112"/>
      <c r="BY261" s="112"/>
      <c r="BZ261" s="112"/>
      <c r="CA261" s="112"/>
      <c r="CB261" s="112"/>
      <c r="CC261" s="112"/>
      <c r="CD261" s="112"/>
      <c r="CE261" s="112"/>
    </row>
    <row r="262" spans="1:8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1">
        <f t="shared" si="51"/>
        <v>45186</v>
      </c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2"/>
      <c r="BR262" s="112"/>
      <c r="BS262" s="112"/>
      <c r="BT262" s="112"/>
      <c r="BU262" s="112"/>
      <c r="BV262" s="112"/>
      <c r="BW262" s="112"/>
      <c r="BX262" s="112"/>
      <c r="BY262" s="112"/>
      <c r="BZ262" s="112"/>
      <c r="CA262" s="112"/>
      <c r="CB262" s="112"/>
      <c r="CC262" s="112"/>
      <c r="CD262" s="112"/>
      <c r="CE262" s="112"/>
    </row>
    <row r="263" spans="1:8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1">
        <f t="shared" si="51"/>
        <v>45187</v>
      </c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  <c r="BQ263" s="112"/>
      <c r="BR263" s="112"/>
      <c r="BS263" s="112"/>
      <c r="BT263" s="112"/>
      <c r="BU263" s="112"/>
      <c r="BV263" s="112"/>
      <c r="BW263" s="112"/>
      <c r="BX263" s="112"/>
      <c r="BY263" s="112"/>
      <c r="BZ263" s="112"/>
      <c r="CA263" s="112"/>
      <c r="CB263" s="112"/>
      <c r="CC263" s="112"/>
      <c r="CD263" s="112"/>
      <c r="CE263" s="112"/>
    </row>
    <row r="264" spans="1:8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1">
        <f t="shared" si="51"/>
        <v>45188</v>
      </c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  <c r="BQ264" s="112"/>
      <c r="BR264" s="112"/>
      <c r="BS264" s="112"/>
      <c r="BT264" s="112"/>
      <c r="BU264" s="112"/>
      <c r="BV264" s="112"/>
      <c r="BW264" s="112"/>
      <c r="BX264" s="112"/>
      <c r="BY264" s="112"/>
      <c r="BZ264" s="112"/>
      <c r="CA264" s="112"/>
      <c r="CB264" s="112"/>
      <c r="CC264" s="112"/>
      <c r="CD264" s="112"/>
      <c r="CE264" s="112"/>
    </row>
    <row r="265" spans="1:8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1">
        <f t="shared" si="51"/>
        <v>45189</v>
      </c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  <c r="BW265" s="112"/>
      <c r="BX265" s="112"/>
      <c r="BY265" s="112"/>
      <c r="BZ265" s="112"/>
      <c r="CA265" s="112"/>
      <c r="CB265" s="112"/>
      <c r="CC265" s="112"/>
      <c r="CD265" s="112"/>
      <c r="CE265" s="112"/>
    </row>
    <row r="266" spans="1:8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1">
        <f t="shared" si="51"/>
        <v>45190</v>
      </c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12"/>
      <c r="BZ266" s="112"/>
      <c r="CA266" s="112"/>
      <c r="CB266" s="112"/>
      <c r="CC266" s="112"/>
      <c r="CD266" s="112"/>
      <c r="CE266" s="112"/>
    </row>
    <row r="267" spans="1:8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1">
        <f t="shared" si="51"/>
        <v>45191</v>
      </c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  <c r="BQ267" s="112"/>
      <c r="BR267" s="112"/>
      <c r="BS267" s="112"/>
      <c r="BT267" s="112"/>
      <c r="BU267" s="112"/>
      <c r="BV267" s="112"/>
      <c r="BW267" s="112"/>
      <c r="BX267" s="112"/>
      <c r="BY267" s="112"/>
      <c r="BZ267" s="112"/>
      <c r="CA267" s="112"/>
      <c r="CB267" s="112"/>
      <c r="CC267" s="112"/>
      <c r="CD267" s="112"/>
      <c r="CE267" s="112"/>
    </row>
    <row r="268" spans="1:8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1">
        <f t="shared" si="51"/>
        <v>45192</v>
      </c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  <c r="BW268" s="112"/>
      <c r="BX268" s="112"/>
      <c r="BY268" s="112"/>
      <c r="BZ268" s="112"/>
      <c r="CA268" s="112"/>
      <c r="CB268" s="112"/>
      <c r="CC268" s="112"/>
      <c r="CD268" s="112"/>
      <c r="CE268" s="112"/>
    </row>
    <row r="269" spans="1:8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1">
        <f t="shared" si="51"/>
        <v>45193</v>
      </c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  <c r="BW269" s="112"/>
      <c r="BX269" s="112"/>
      <c r="BY269" s="112"/>
      <c r="BZ269" s="112"/>
      <c r="CA269" s="112"/>
      <c r="CB269" s="112"/>
      <c r="CC269" s="112"/>
      <c r="CD269" s="112"/>
      <c r="CE269" s="112"/>
    </row>
    <row r="270" spans="1:8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1">
        <f t="shared" si="51"/>
        <v>45194</v>
      </c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  <c r="BQ270" s="112"/>
      <c r="BR270" s="112"/>
      <c r="BS270" s="112"/>
      <c r="BT270" s="112"/>
      <c r="BU270" s="112"/>
      <c r="BV270" s="112"/>
      <c r="BW270" s="112"/>
      <c r="BX270" s="112"/>
      <c r="BY270" s="112"/>
      <c r="BZ270" s="112"/>
      <c r="CA270" s="112"/>
      <c r="CB270" s="112"/>
      <c r="CC270" s="112"/>
      <c r="CD270" s="112"/>
      <c r="CE270" s="112"/>
    </row>
    <row r="271" spans="1:8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1">
        <f t="shared" si="51"/>
        <v>45195</v>
      </c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  <c r="BQ271" s="112"/>
      <c r="BR271" s="112"/>
      <c r="BS271" s="112"/>
      <c r="BT271" s="112"/>
      <c r="BU271" s="112"/>
      <c r="BV271" s="112"/>
      <c r="BW271" s="112"/>
      <c r="BX271" s="112"/>
      <c r="BY271" s="112"/>
      <c r="BZ271" s="112"/>
      <c r="CA271" s="112"/>
      <c r="CB271" s="112"/>
      <c r="CC271" s="112"/>
      <c r="CD271" s="112"/>
      <c r="CE271" s="112"/>
    </row>
    <row r="272" spans="1:8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1">
        <f t="shared" si="51"/>
        <v>45196</v>
      </c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  <c r="BQ272" s="112"/>
      <c r="BR272" s="112"/>
      <c r="BS272" s="112"/>
      <c r="BT272" s="112"/>
      <c r="BU272" s="112"/>
      <c r="BV272" s="112"/>
      <c r="BW272" s="112"/>
      <c r="BX272" s="112"/>
      <c r="BY272" s="112"/>
      <c r="BZ272" s="112"/>
      <c r="CA272" s="112"/>
      <c r="CB272" s="112"/>
      <c r="CC272" s="112"/>
      <c r="CD272" s="112"/>
      <c r="CE272" s="112"/>
    </row>
    <row r="273" spans="1:8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1">
        <f t="shared" si="51"/>
        <v>45197</v>
      </c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  <c r="BQ273" s="112"/>
      <c r="BR273" s="112"/>
      <c r="BS273" s="112"/>
      <c r="BT273" s="112"/>
      <c r="BU273" s="112"/>
      <c r="BV273" s="112"/>
      <c r="BW273" s="112"/>
      <c r="BX273" s="112"/>
      <c r="BY273" s="112"/>
      <c r="BZ273" s="112"/>
      <c r="CA273" s="112"/>
      <c r="CB273" s="112"/>
      <c r="CC273" s="112"/>
      <c r="CD273" s="112"/>
      <c r="CE273" s="112"/>
    </row>
    <row r="274" spans="1:8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1">
        <f t="shared" si="51"/>
        <v>45198</v>
      </c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  <c r="BW274" s="112"/>
      <c r="BX274" s="112"/>
      <c r="BY274" s="112"/>
      <c r="BZ274" s="112"/>
      <c r="CA274" s="112"/>
      <c r="CB274" s="112"/>
      <c r="CC274" s="112"/>
      <c r="CD274" s="112"/>
      <c r="CE274" s="112"/>
    </row>
    <row r="275" spans="1:8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1">
        <f t="shared" si="51"/>
        <v>45199</v>
      </c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  <c r="BW275" s="112"/>
      <c r="BX275" s="112"/>
      <c r="BY275" s="112"/>
      <c r="BZ275" s="112"/>
      <c r="CA275" s="112"/>
      <c r="CB275" s="112"/>
      <c r="CC275" s="112"/>
      <c r="CD275" s="112"/>
      <c r="CE275" s="112"/>
    </row>
    <row r="276" spans="1:8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1">
        <f t="shared" si="51"/>
        <v>45200</v>
      </c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  <c r="BQ276" s="112"/>
      <c r="BR276" s="112"/>
      <c r="BS276" s="112"/>
      <c r="BT276" s="112"/>
      <c r="BU276" s="112"/>
      <c r="BV276" s="112"/>
      <c r="BW276" s="112"/>
      <c r="BX276" s="112"/>
      <c r="BY276" s="112"/>
      <c r="BZ276" s="112"/>
      <c r="CA276" s="112"/>
      <c r="CB276" s="112"/>
      <c r="CC276" s="112"/>
      <c r="CD276" s="112"/>
      <c r="CE276" s="112"/>
    </row>
    <row r="277" spans="1:8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1">
        <f t="shared" si="51"/>
        <v>45201</v>
      </c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  <c r="BQ277" s="112"/>
      <c r="BR277" s="112"/>
      <c r="BS277" s="112"/>
      <c r="BT277" s="112"/>
      <c r="BU277" s="112"/>
      <c r="BV277" s="112"/>
      <c r="BW277" s="112"/>
      <c r="BX277" s="112"/>
      <c r="BY277" s="112"/>
      <c r="BZ277" s="112"/>
      <c r="CA277" s="112"/>
      <c r="CB277" s="112"/>
      <c r="CC277" s="112"/>
      <c r="CD277" s="112"/>
      <c r="CE277" s="112"/>
    </row>
    <row r="278" spans="1:8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1">
        <f t="shared" si="51"/>
        <v>45202</v>
      </c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  <c r="BQ278" s="112"/>
      <c r="BR278" s="112"/>
      <c r="BS278" s="112"/>
      <c r="BT278" s="112"/>
      <c r="BU278" s="112"/>
      <c r="BV278" s="112"/>
      <c r="BW278" s="112"/>
      <c r="BX278" s="112"/>
      <c r="BY278" s="112"/>
      <c r="BZ278" s="112"/>
      <c r="CA278" s="112"/>
      <c r="CB278" s="112"/>
      <c r="CC278" s="112"/>
      <c r="CD278" s="112"/>
      <c r="CE278" s="112"/>
    </row>
    <row r="279" spans="1:8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1">
        <f t="shared" si="51"/>
        <v>45203</v>
      </c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  <c r="BQ279" s="112"/>
      <c r="BR279" s="112"/>
      <c r="BS279" s="112"/>
      <c r="BT279" s="112"/>
      <c r="BU279" s="112"/>
      <c r="BV279" s="112"/>
      <c r="BW279" s="112"/>
      <c r="BX279" s="112"/>
      <c r="BY279" s="112"/>
      <c r="BZ279" s="112"/>
      <c r="CA279" s="112"/>
      <c r="CB279" s="112"/>
      <c r="CC279" s="112"/>
      <c r="CD279" s="112"/>
      <c r="CE279" s="112"/>
    </row>
    <row r="280" spans="1:8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1">
        <f t="shared" si="51"/>
        <v>45204</v>
      </c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  <c r="BQ280" s="112"/>
      <c r="BR280" s="112"/>
      <c r="BS280" s="112"/>
      <c r="BT280" s="112"/>
      <c r="BU280" s="112"/>
      <c r="BV280" s="112"/>
      <c r="BW280" s="112"/>
      <c r="BX280" s="112"/>
      <c r="BY280" s="112"/>
      <c r="BZ280" s="112"/>
      <c r="CA280" s="112"/>
      <c r="CB280" s="112"/>
      <c r="CC280" s="112"/>
      <c r="CD280" s="112"/>
      <c r="CE280" s="112"/>
    </row>
    <row r="281" spans="1:8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1">
        <f t="shared" si="51"/>
        <v>45205</v>
      </c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  <c r="BQ281" s="112"/>
      <c r="BR281" s="112"/>
      <c r="BS281" s="112"/>
      <c r="BT281" s="112"/>
      <c r="BU281" s="112"/>
      <c r="BV281" s="112"/>
      <c r="BW281" s="112"/>
      <c r="BX281" s="112"/>
      <c r="BY281" s="112"/>
      <c r="BZ281" s="112"/>
      <c r="CA281" s="112"/>
      <c r="CB281" s="112"/>
      <c r="CC281" s="112"/>
      <c r="CD281" s="112"/>
      <c r="CE281" s="112"/>
    </row>
    <row r="282" spans="1:8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1">
        <f t="shared" si="51"/>
        <v>45206</v>
      </c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  <c r="BQ282" s="112"/>
      <c r="BR282" s="112"/>
      <c r="BS282" s="112"/>
      <c r="BT282" s="112"/>
      <c r="BU282" s="112"/>
      <c r="BV282" s="112"/>
      <c r="BW282" s="112"/>
      <c r="BX282" s="112"/>
      <c r="BY282" s="112"/>
      <c r="BZ282" s="112"/>
      <c r="CA282" s="112"/>
      <c r="CB282" s="112"/>
      <c r="CC282" s="112"/>
      <c r="CD282" s="112"/>
      <c r="CE282" s="112"/>
    </row>
    <row r="283" spans="1: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1">
        <f t="shared" si="51"/>
        <v>45207</v>
      </c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  <c r="BQ283" s="112"/>
      <c r="BR283" s="112"/>
      <c r="BS283" s="112"/>
      <c r="BT283" s="112"/>
      <c r="BU283" s="112"/>
      <c r="BV283" s="112"/>
      <c r="BW283" s="112"/>
      <c r="BX283" s="112"/>
      <c r="BY283" s="112"/>
      <c r="BZ283" s="112"/>
      <c r="CA283" s="112"/>
      <c r="CB283" s="112"/>
      <c r="CC283" s="112"/>
      <c r="CD283" s="112"/>
      <c r="CE283" s="112"/>
    </row>
    <row r="284" spans="1:8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1">
        <f t="shared" si="51"/>
        <v>45208</v>
      </c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  <c r="BQ284" s="112"/>
      <c r="BR284" s="112"/>
      <c r="BS284" s="112"/>
      <c r="BT284" s="112"/>
      <c r="BU284" s="112"/>
      <c r="BV284" s="112"/>
      <c r="BW284" s="112"/>
      <c r="BX284" s="112"/>
      <c r="BY284" s="112"/>
      <c r="BZ284" s="112"/>
      <c r="CA284" s="112"/>
      <c r="CB284" s="112"/>
      <c r="CC284" s="112"/>
      <c r="CD284" s="112"/>
      <c r="CE284" s="112"/>
    </row>
    <row r="285" spans="1:8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1">
        <f t="shared" si="51"/>
        <v>45209</v>
      </c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/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  <c r="BQ285" s="112"/>
      <c r="BR285" s="112"/>
      <c r="BS285" s="112"/>
      <c r="BT285" s="112"/>
      <c r="BU285" s="112"/>
      <c r="BV285" s="112"/>
      <c r="BW285" s="112"/>
      <c r="BX285" s="112"/>
      <c r="BY285" s="112"/>
      <c r="BZ285" s="112"/>
      <c r="CA285" s="112"/>
      <c r="CB285" s="112"/>
      <c r="CC285" s="112"/>
      <c r="CD285" s="112"/>
      <c r="CE285" s="112"/>
    </row>
    <row r="286" spans="1:8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1">
        <f t="shared" si="51"/>
        <v>45210</v>
      </c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12"/>
      <c r="BL286" s="112"/>
      <c r="BM286" s="112"/>
      <c r="BN286" s="112"/>
      <c r="BO286" s="112"/>
      <c r="BP286" s="112"/>
      <c r="BQ286" s="112"/>
      <c r="BR286" s="112"/>
      <c r="BS286" s="112"/>
      <c r="BT286" s="112"/>
      <c r="BU286" s="112"/>
      <c r="BV286" s="112"/>
      <c r="BW286" s="112"/>
      <c r="BX286" s="112"/>
      <c r="BY286" s="112"/>
      <c r="BZ286" s="112"/>
      <c r="CA286" s="112"/>
      <c r="CB286" s="112"/>
      <c r="CC286" s="112"/>
      <c r="CD286" s="112"/>
      <c r="CE286" s="112"/>
    </row>
    <row r="287" spans="1:8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1">
        <f t="shared" si="51"/>
        <v>45211</v>
      </c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2"/>
      <c r="BR287" s="112"/>
      <c r="BS287" s="112"/>
      <c r="BT287" s="112"/>
      <c r="BU287" s="112"/>
      <c r="BV287" s="112"/>
      <c r="BW287" s="112"/>
      <c r="BX287" s="112"/>
      <c r="BY287" s="112"/>
      <c r="BZ287" s="112"/>
      <c r="CA287" s="112"/>
      <c r="CB287" s="112"/>
      <c r="CC287" s="112"/>
      <c r="CD287" s="112"/>
      <c r="CE287" s="112"/>
    </row>
    <row r="288" spans="1:8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1">
        <f t="shared" si="51"/>
        <v>45212</v>
      </c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  <c r="BQ288" s="112"/>
      <c r="BR288" s="112"/>
      <c r="BS288" s="112"/>
      <c r="BT288" s="112"/>
      <c r="BU288" s="112"/>
      <c r="BV288" s="112"/>
      <c r="BW288" s="112"/>
      <c r="BX288" s="112"/>
      <c r="BY288" s="112"/>
      <c r="BZ288" s="112"/>
      <c r="CA288" s="112"/>
      <c r="CB288" s="112"/>
      <c r="CC288" s="112"/>
      <c r="CD288" s="112"/>
      <c r="CE288" s="112"/>
    </row>
    <row r="289" spans="1:8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1">
        <f t="shared" si="51"/>
        <v>45213</v>
      </c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  <c r="BQ289" s="112"/>
      <c r="BR289" s="112"/>
      <c r="BS289" s="112"/>
      <c r="BT289" s="112"/>
      <c r="BU289" s="112"/>
      <c r="BV289" s="112"/>
      <c r="BW289" s="112"/>
      <c r="BX289" s="112"/>
      <c r="BY289" s="112"/>
      <c r="BZ289" s="112"/>
      <c r="CA289" s="112"/>
      <c r="CB289" s="112"/>
      <c r="CC289" s="112"/>
      <c r="CD289" s="112"/>
      <c r="CE289" s="112"/>
    </row>
    <row r="290" spans="1:8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1">
        <f t="shared" si="51"/>
        <v>45214</v>
      </c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  <c r="BQ290" s="112"/>
      <c r="BR290" s="112"/>
      <c r="BS290" s="112"/>
      <c r="BT290" s="112"/>
      <c r="BU290" s="112"/>
      <c r="BV290" s="112"/>
      <c r="BW290" s="112"/>
      <c r="BX290" s="112"/>
      <c r="BY290" s="112"/>
      <c r="BZ290" s="112"/>
      <c r="CA290" s="112"/>
      <c r="CB290" s="112"/>
      <c r="CC290" s="112"/>
      <c r="CD290" s="112"/>
      <c r="CE290" s="112"/>
    </row>
    <row r="291" spans="1:8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1">
        <f t="shared" ref="AS291:AS355" si="52">SUM(AS290+1)</f>
        <v>45215</v>
      </c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  <c r="BQ291" s="112"/>
      <c r="BR291" s="112"/>
      <c r="BS291" s="112"/>
      <c r="BT291" s="112"/>
      <c r="BU291" s="112"/>
      <c r="BV291" s="112"/>
      <c r="BW291" s="112"/>
      <c r="BX291" s="112"/>
      <c r="BY291" s="112"/>
      <c r="BZ291" s="112"/>
      <c r="CA291" s="112"/>
      <c r="CB291" s="112"/>
      <c r="CC291" s="112"/>
      <c r="CD291" s="112"/>
      <c r="CE291" s="112"/>
    </row>
    <row r="292" spans="1:8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1">
        <f t="shared" si="52"/>
        <v>45216</v>
      </c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  <c r="BQ292" s="112"/>
      <c r="BR292" s="112"/>
      <c r="BS292" s="112"/>
      <c r="BT292" s="112"/>
      <c r="BU292" s="112"/>
      <c r="BV292" s="112"/>
      <c r="BW292" s="112"/>
      <c r="BX292" s="112"/>
      <c r="BY292" s="112"/>
      <c r="BZ292" s="112"/>
      <c r="CA292" s="112"/>
      <c r="CB292" s="112"/>
      <c r="CC292" s="112"/>
      <c r="CD292" s="112"/>
      <c r="CE292" s="112"/>
    </row>
    <row r="293" spans="1:8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1">
        <f t="shared" si="52"/>
        <v>45217</v>
      </c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2"/>
      <c r="BR293" s="112"/>
      <c r="BS293" s="112"/>
      <c r="BT293" s="112"/>
      <c r="BU293" s="112"/>
      <c r="BV293" s="112"/>
      <c r="BW293" s="112"/>
      <c r="BX293" s="112"/>
      <c r="BY293" s="112"/>
      <c r="BZ293" s="112"/>
      <c r="CA293" s="112"/>
      <c r="CB293" s="112"/>
      <c r="CC293" s="112"/>
      <c r="CD293" s="112"/>
      <c r="CE293" s="112"/>
    </row>
    <row r="294" spans="1:8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1">
        <f t="shared" si="52"/>
        <v>45218</v>
      </c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  <c r="BQ294" s="112"/>
      <c r="BR294" s="112"/>
      <c r="BS294" s="112"/>
      <c r="BT294" s="112"/>
      <c r="BU294" s="112"/>
      <c r="BV294" s="112"/>
      <c r="BW294" s="112"/>
      <c r="BX294" s="112"/>
      <c r="BY294" s="112"/>
      <c r="BZ294" s="112"/>
      <c r="CA294" s="112"/>
      <c r="CB294" s="112"/>
      <c r="CC294" s="112"/>
      <c r="CD294" s="112"/>
      <c r="CE294" s="112"/>
    </row>
    <row r="295" spans="1:8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1">
        <f t="shared" si="52"/>
        <v>45219</v>
      </c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  <c r="BQ295" s="112"/>
      <c r="BR295" s="112"/>
      <c r="BS295" s="112"/>
      <c r="BT295" s="112"/>
      <c r="BU295" s="112"/>
      <c r="BV295" s="112"/>
      <c r="BW295" s="112"/>
      <c r="BX295" s="112"/>
      <c r="BY295" s="112"/>
      <c r="BZ295" s="112"/>
      <c r="CA295" s="112"/>
      <c r="CB295" s="112"/>
      <c r="CC295" s="112"/>
      <c r="CD295" s="112"/>
      <c r="CE295" s="112"/>
    </row>
    <row r="296" spans="1:8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1">
        <f t="shared" si="52"/>
        <v>45220</v>
      </c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  <c r="BQ296" s="112"/>
      <c r="BR296" s="112"/>
      <c r="BS296" s="112"/>
      <c r="BT296" s="112"/>
      <c r="BU296" s="112"/>
      <c r="BV296" s="112"/>
      <c r="BW296" s="112"/>
      <c r="BX296" s="112"/>
      <c r="BY296" s="112"/>
      <c r="BZ296" s="112"/>
      <c r="CA296" s="112"/>
      <c r="CB296" s="112"/>
      <c r="CC296" s="112"/>
      <c r="CD296" s="112"/>
      <c r="CE296" s="112"/>
    </row>
    <row r="297" spans="1:8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1">
        <f t="shared" si="52"/>
        <v>45221</v>
      </c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  <c r="BQ297" s="112"/>
      <c r="BR297" s="112"/>
      <c r="BS297" s="112"/>
      <c r="BT297" s="112"/>
      <c r="BU297" s="112"/>
      <c r="BV297" s="112"/>
      <c r="BW297" s="112"/>
      <c r="BX297" s="112"/>
      <c r="BY297" s="112"/>
      <c r="BZ297" s="112"/>
      <c r="CA297" s="112"/>
      <c r="CB297" s="112"/>
      <c r="CC297" s="112"/>
      <c r="CD297" s="112"/>
      <c r="CE297" s="112"/>
    </row>
    <row r="298" spans="1:8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1">
        <f t="shared" si="52"/>
        <v>45222</v>
      </c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  <c r="BQ298" s="112"/>
      <c r="BR298" s="112"/>
      <c r="BS298" s="112"/>
      <c r="BT298" s="112"/>
      <c r="BU298" s="112"/>
      <c r="BV298" s="112"/>
      <c r="BW298" s="112"/>
      <c r="BX298" s="112"/>
      <c r="BY298" s="112"/>
      <c r="BZ298" s="112"/>
      <c r="CA298" s="112"/>
      <c r="CB298" s="112"/>
      <c r="CC298" s="112"/>
      <c r="CD298" s="112"/>
      <c r="CE298" s="112"/>
    </row>
    <row r="299" spans="1:8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1">
        <f t="shared" si="52"/>
        <v>45223</v>
      </c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  <c r="BQ299" s="112"/>
      <c r="BR299" s="112"/>
      <c r="BS299" s="112"/>
      <c r="BT299" s="112"/>
      <c r="BU299" s="112"/>
      <c r="BV299" s="112"/>
      <c r="BW299" s="112"/>
      <c r="BX299" s="112"/>
      <c r="BY299" s="112"/>
      <c r="BZ299" s="112"/>
      <c r="CA299" s="112"/>
      <c r="CB299" s="112"/>
      <c r="CC299" s="112"/>
      <c r="CD299" s="112"/>
      <c r="CE299" s="112"/>
    </row>
    <row r="300" spans="1:8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1">
        <f t="shared" si="52"/>
        <v>45224</v>
      </c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2"/>
      <c r="CE300" s="112"/>
    </row>
    <row r="301" spans="1:8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1">
        <f t="shared" si="52"/>
        <v>45225</v>
      </c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12"/>
      <c r="BL301" s="112"/>
      <c r="BM301" s="112"/>
      <c r="BN301" s="112"/>
      <c r="BO301" s="112"/>
      <c r="BP301" s="112"/>
      <c r="BQ301" s="112"/>
      <c r="BR301" s="112"/>
      <c r="BS301" s="112"/>
      <c r="BT301" s="112"/>
      <c r="BU301" s="112"/>
      <c r="BV301" s="112"/>
      <c r="BW301" s="112"/>
      <c r="BX301" s="112"/>
      <c r="BY301" s="112"/>
      <c r="BZ301" s="112"/>
      <c r="CA301" s="112"/>
      <c r="CB301" s="112"/>
      <c r="CC301" s="112"/>
      <c r="CD301" s="112"/>
      <c r="CE301" s="112"/>
    </row>
    <row r="302" spans="1:8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1">
        <f t="shared" si="52"/>
        <v>45226</v>
      </c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2"/>
      <c r="CA302" s="112"/>
      <c r="CB302" s="112"/>
      <c r="CC302" s="112"/>
      <c r="CD302" s="112"/>
      <c r="CE302" s="112"/>
    </row>
    <row r="303" spans="1:8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1">
        <f t="shared" si="52"/>
        <v>45227</v>
      </c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/>
      <c r="CD303" s="112"/>
      <c r="CE303" s="112"/>
    </row>
    <row r="304" spans="1:8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1">
        <f t="shared" si="52"/>
        <v>45228</v>
      </c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</row>
    <row r="305" spans="1:8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1">
        <f t="shared" si="52"/>
        <v>45229</v>
      </c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</row>
    <row r="306" spans="1:8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1">
        <f t="shared" si="52"/>
        <v>45230</v>
      </c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</row>
    <row r="307" spans="1:8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1">
        <f t="shared" si="52"/>
        <v>45231</v>
      </c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</row>
    <row r="308" spans="1:8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1">
        <f t="shared" si="52"/>
        <v>45232</v>
      </c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</row>
    <row r="309" spans="1:8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1">
        <f t="shared" si="52"/>
        <v>45233</v>
      </c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</row>
    <row r="310" spans="1:8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1">
        <f t="shared" si="52"/>
        <v>45234</v>
      </c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</row>
    <row r="311" spans="1:8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1">
        <f t="shared" si="52"/>
        <v>45235</v>
      </c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</row>
    <row r="312" spans="1:8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1">
        <f t="shared" si="52"/>
        <v>45236</v>
      </c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</row>
    <row r="313" spans="1:8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1">
        <f t="shared" si="52"/>
        <v>45237</v>
      </c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</row>
    <row r="314" spans="1:8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1">
        <f t="shared" si="52"/>
        <v>45238</v>
      </c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</row>
    <row r="315" spans="1:8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1">
        <f t="shared" si="52"/>
        <v>45239</v>
      </c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</row>
    <row r="316" spans="1:8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1">
        <f t="shared" si="52"/>
        <v>45240</v>
      </c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</row>
    <row r="317" spans="1:8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1">
        <f t="shared" si="52"/>
        <v>45241</v>
      </c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</row>
    <row r="318" spans="1:8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1">
        <f t="shared" si="52"/>
        <v>45242</v>
      </c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</row>
    <row r="319" spans="1:8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1">
        <f t="shared" si="52"/>
        <v>45243</v>
      </c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</row>
    <row r="320" spans="1:8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1">
        <f t="shared" si="52"/>
        <v>45244</v>
      </c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</row>
    <row r="321" spans="1:8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1">
        <f t="shared" si="52"/>
        <v>45245</v>
      </c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</row>
    <row r="322" spans="1:8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1">
        <f t="shared" si="52"/>
        <v>45246</v>
      </c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</row>
    <row r="323" spans="1:8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1">
        <f t="shared" si="52"/>
        <v>45247</v>
      </c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</row>
    <row r="324" spans="1:8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1">
        <f t="shared" si="52"/>
        <v>45248</v>
      </c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</row>
    <row r="325" spans="1:8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1">
        <f t="shared" si="52"/>
        <v>45249</v>
      </c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</row>
    <row r="326" spans="1:8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1">
        <f t="shared" si="52"/>
        <v>45250</v>
      </c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</row>
    <row r="327" spans="1:8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1">
        <f t="shared" si="52"/>
        <v>45251</v>
      </c>
      <c r="AT327" s="112"/>
      <c r="AU327" s="112"/>
      <c r="AV327" s="112"/>
      <c r="AW327" s="112"/>
      <c r="AX327" s="112"/>
      <c r="AY327" s="112"/>
      <c r="AZ327" s="112"/>
      <c r="BA327" s="112"/>
      <c r="BB327" s="112"/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</row>
    <row r="328" spans="1:8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1">
        <f t="shared" si="52"/>
        <v>45252</v>
      </c>
      <c r="AT328" s="112"/>
      <c r="AU328" s="112"/>
      <c r="AV328" s="112"/>
      <c r="AW328" s="112"/>
      <c r="AX328" s="112"/>
      <c r="AY328" s="112"/>
      <c r="AZ328" s="112"/>
      <c r="BA328" s="112"/>
      <c r="BB328" s="112"/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</row>
    <row r="329" spans="1:8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1">
        <f t="shared" si="52"/>
        <v>45253</v>
      </c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112"/>
      <c r="BI329" s="112"/>
      <c r="BJ329" s="112"/>
      <c r="BK329" s="112"/>
      <c r="BL329" s="112"/>
      <c r="BM329" s="112"/>
      <c r="BN329" s="112"/>
      <c r="BO329" s="112"/>
      <c r="BP329" s="112"/>
      <c r="BQ329" s="112"/>
      <c r="BR329" s="112"/>
      <c r="BS329" s="112"/>
      <c r="BT329" s="112"/>
      <c r="BU329" s="112"/>
      <c r="BV329" s="112"/>
      <c r="BW329" s="112"/>
      <c r="BX329" s="112"/>
      <c r="BY329" s="112"/>
      <c r="BZ329" s="112"/>
      <c r="CA329" s="112"/>
      <c r="CB329" s="112"/>
      <c r="CC329" s="112"/>
      <c r="CD329" s="112"/>
      <c r="CE329" s="112"/>
    </row>
    <row r="330" spans="1:8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1">
        <f t="shared" si="52"/>
        <v>45254</v>
      </c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12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2"/>
      <c r="CA330" s="112"/>
      <c r="CB330" s="112"/>
      <c r="CC330" s="112"/>
      <c r="CD330" s="112"/>
      <c r="CE330" s="112"/>
    </row>
    <row r="331" spans="1:8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1">
        <f t="shared" si="52"/>
        <v>45255</v>
      </c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/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2"/>
      <c r="CE331" s="112"/>
    </row>
    <row r="332" spans="1:8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1">
        <f t="shared" si="52"/>
        <v>45256</v>
      </c>
      <c r="AT332" s="112"/>
      <c r="AU332" s="112"/>
      <c r="AV332" s="112"/>
      <c r="AW332" s="112"/>
      <c r="AX332" s="112"/>
      <c r="AY332" s="112"/>
      <c r="AZ332" s="112"/>
      <c r="BA332" s="112"/>
      <c r="BB332" s="112"/>
      <c r="BC332" s="112"/>
      <c r="BD332" s="112"/>
      <c r="BE332" s="112"/>
      <c r="BF332" s="112"/>
      <c r="BG332" s="112"/>
      <c r="BH332" s="112"/>
      <c r="BI332" s="112"/>
      <c r="BJ332" s="112"/>
      <c r="BK332" s="112"/>
      <c r="BL332" s="112"/>
      <c r="BM332" s="112"/>
      <c r="BN332" s="112"/>
      <c r="BO332" s="112"/>
      <c r="BP332" s="112"/>
      <c r="BQ332" s="112"/>
      <c r="BR332" s="112"/>
      <c r="BS332" s="112"/>
      <c r="BT332" s="112"/>
      <c r="BU332" s="112"/>
      <c r="BV332" s="112"/>
      <c r="BW332" s="112"/>
      <c r="BX332" s="112"/>
      <c r="BY332" s="112"/>
      <c r="BZ332" s="112"/>
      <c r="CA332" s="112"/>
      <c r="CB332" s="112"/>
      <c r="CC332" s="112"/>
      <c r="CD332" s="112"/>
      <c r="CE332" s="112"/>
    </row>
    <row r="333" spans="1:8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1">
        <f t="shared" si="52"/>
        <v>45257</v>
      </c>
      <c r="AT333" s="112"/>
      <c r="AU333" s="112"/>
      <c r="AV333" s="112"/>
      <c r="AW333" s="112"/>
      <c r="AX333" s="112"/>
      <c r="AY333" s="112"/>
      <c r="AZ333" s="112"/>
      <c r="BA333" s="112"/>
      <c r="BB333" s="112"/>
      <c r="BC333" s="112"/>
      <c r="BD333" s="112"/>
      <c r="BE333" s="112"/>
      <c r="BF333" s="112"/>
      <c r="BG333" s="112"/>
      <c r="BH333" s="112"/>
      <c r="BI333" s="112"/>
      <c r="BJ333" s="112"/>
      <c r="BK333" s="112"/>
      <c r="BL333" s="112"/>
      <c r="BM333" s="112"/>
      <c r="BN333" s="112"/>
      <c r="BO333" s="112"/>
      <c r="BP333" s="112"/>
      <c r="BQ333" s="112"/>
      <c r="BR333" s="112"/>
      <c r="BS333" s="112"/>
      <c r="BT333" s="112"/>
      <c r="BU333" s="112"/>
      <c r="BV333" s="112"/>
      <c r="BW333" s="112"/>
      <c r="BX333" s="112"/>
      <c r="BY333" s="112"/>
      <c r="BZ333" s="112"/>
      <c r="CA333" s="112"/>
      <c r="CB333" s="112"/>
      <c r="CC333" s="112"/>
      <c r="CD333" s="112"/>
      <c r="CE333" s="112"/>
    </row>
    <row r="334" spans="1:8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1">
        <f t="shared" si="52"/>
        <v>45258</v>
      </c>
      <c r="AT334" s="112"/>
      <c r="AU334" s="112"/>
      <c r="AV334" s="112"/>
      <c r="AW334" s="112"/>
      <c r="AX334" s="112"/>
      <c r="AY334" s="112"/>
      <c r="AZ334" s="112"/>
      <c r="BA334" s="112"/>
      <c r="BB334" s="112"/>
      <c r="BC334" s="112"/>
      <c r="BD334" s="112"/>
      <c r="BE334" s="112"/>
      <c r="BF334" s="112"/>
      <c r="BG334" s="112"/>
      <c r="BH334" s="112"/>
      <c r="BI334" s="112"/>
      <c r="BJ334" s="112"/>
      <c r="BK334" s="112"/>
      <c r="BL334" s="112"/>
      <c r="BM334" s="112"/>
      <c r="BN334" s="112"/>
      <c r="BO334" s="112"/>
      <c r="BP334" s="112"/>
      <c r="BQ334" s="112"/>
      <c r="BR334" s="112"/>
      <c r="BS334" s="112"/>
      <c r="BT334" s="112"/>
      <c r="BU334" s="112"/>
      <c r="BV334" s="112"/>
      <c r="BW334" s="112"/>
      <c r="BX334" s="112"/>
      <c r="BY334" s="112"/>
      <c r="BZ334" s="112"/>
      <c r="CA334" s="112"/>
      <c r="CB334" s="112"/>
      <c r="CC334" s="112"/>
      <c r="CD334" s="112"/>
      <c r="CE334" s="112"/>
    </row>
    <row r="335" spans="1:8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1">
        <f t="shared" si="52"/>
        <v>45259</v>
      </c>
      <c r="AT335" s="112"/>
      <c r="AU335" s="112"/>
      <c r="AV335" s="112"/>
      <c r="AW335" s="112"/>
      <c r="AX335" s="112"/>
      <c r="AY335" s="112"/>
      <c r="AZ335" s="112"/>
      <c r="BA335" s="112"/>
      <c r="BB335" s="112"/>
      <c r="BC335" s="112"/>
      <c r="BD335" s="112"/>
      <c r="BE335" s="112"/>
      <c r="BF335" s="112"/>
      <c r="BG335" s="112"/>
      <c r="BH335" s="112"/>
      <c r="BI335" s="112"/>
      <c r="BJ335" s="112"/>
      <c r="BK335" s="112"/>
      <c r="BL335" s="112"/>
      <c r="BM335" s="112"/>
      <c r="BN335" s="112"/>
      <c r="BO335" s="112"/>
      <c r="BP335" s="112"/>
      <c r="BQ335" s="112"/>
      <c r="BR335" s="112"/>
      <c r="BS335" s="112"/>
      <c r="BT335" s="112"/>
      <c r="BU335" s="112"/>
      <c r="BV335" s="112"/>
      <c r="BW335" s="112"/>
      <c r="BX335" s="112"/>
      <c r="BY335" s="112"/>
      <c r="BZ335" s="112"/>
      <c r="CA335" s="112"/>
      <c r="CB335" s="112"/>
      <c r="CC335" s="112"/>
      <c r="CD335" s="112"/>
      <c r="CE335" s="112"/>
    </row>
    <row r="336" spans="1:8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1">
        <f t="shared" si="52"/>
        <v>45260</v>
      </c>
      <c r="AT336" s="112"/>
      <c r="AU336" s="112"/>
      <c r="AV336" s="112"/>
      <c r="AW336" s="112"/>
      <c r="AX336" s="112"/>
      <c r="AY336" s="112"/>
      <c r="AZ336" s="112"/>
      <c r="BA336" s="112"/>
      <c r="BB336" s="112"/>
      <c r="BC336" s="112"/>
      <c r="BD336" s="112"/>
      <c r="BE336" s="112"/>
      <c r="BF336" s="112"/>
      <c r="BG336" s="112"/>
      <c r="BH336" s="112"/>
      <c r="BI336" s="112"/>
      <c r="BJ336" s="112"/>
      <c r="BK336" s="112"/>
      <c r="BL336" s="112"/>
      <c r="BM336" s="112"/>
      <c r="BN336" s="112"/>
      <c r="BO336" s="112"/>
      <c r="BP336" s="112"/>
      <c r="BQ336" s="112"/>
      <c r="BR336" s="112"/>
      <c r="BS336" s="112"/>
      <c r="BT336" s="112"/>
      <c r="BU336" s="112"/>
      <c r="BV336" s="112"/>
      <c r="BW336" s="112"/>
      <c r="BX336" s="112"/>
      <c r="BY336" s="112"/>
      <c r="BZ336" s="112"/>
      <c r="CA336" s="112"/>
      <c r="CB336" s="112"/>
      <c r="CC336" s="112"/>
      <c r="CD336" s="112"/>
      <c r="CE336" s="112"/>
    </row>
    <row r="337" spans="1:8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1">
        <f t="shared" si="52"/>
        <v>45261</v>
      </c>
      <c r="AT337" s="112"/>
      <c r="AU337" s="112"/>
      <c r="AV337" s="112"/>
      <c r="AW337" s="112"/>
      <c r="AX337" s="112"/>
      <c r="AY337" s="112"/>
      <c r="AZ337" s="112"/>
      <c r="BA337" s="112"/>
      <c r="BB337" s="112"/>
      <c r="BC337" s="112"/>
      <c r="BD337" s="112"/>
      <c r="BE337" s="112"/>
      <c r="BF337" s="112"/>
      <c r="BG337" s="112"/>
      <c r="BH337" s="112"/>
      <c r="BI337" s="112"/>
      <c r="BJ337" s="112"/>
      <c r="BK337" s="112"/>
      <c r="BL337" s="112"/>
      <c r="BM337" s="112"/>
      <c r="BN337" s="112"/>
      <c r="BO337" s="112"/>
      <c r="BP337" s="112"/>
      <c r="BQ337" s="112"/>
      <c r="BR337" s="112"/>
      <c r="BS337" s="112"/>
      <c r="BT337" s="112"/>
      <c r="BU337" s="112"/>
      <c r="BV337" s="112"/>
      <c r="BW337" s="112"/>
      <c r="BX337" s="112"/>
      <c r="BY337" s="112"/>
      <c r="BZ337" s="112"/>
      <c r="CA337" s="112"/>
      <c r="CB337" s="112"/>
      <c r="CC337" s="112"/>
      <c r="CD337" s="112"/>
      <c r="CE337" s="112"/>
    </row>
    <row r="338" spans="1:8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1">
        <f t="shared" si="52"/>
        <v>45262</v>
      </c>
      <c r="AT338" s="112"/>
      <c r="AU338" s="112"/>
      <c r="AV338" s="112"/>
      <c r="AW338" s="112"/>
      <c r="AX338" s="112"/>
      <c r="AY338" s="112"/>
      <c r="AZ338" s="112"/>
      <c r="BA338" s="112"/>
      <c r="BB338" s="112"/>
      <c r="BC338" s="112"/>
      <c r="BD338" s="112"/>
      <c r="BE338" s="112"/>
      <c r="BF338" s="112"/>
      <c r="BG338" s="112"/>
      <c r="BH338" s="112"/>
      <c r="BI338" s="112"/>
      <c r="BJ338" s="112"/>
      <c r="BK338" s="112"/>
      <c r="BL338" s="112"/>
      <c r="BM338" s="112"/>
      <c r="BN338" s="112"/>
      <c r="BO338" s="112"/>
      <c r="BP338" s="112"/>
      <c r="BQ338" s="112"/>
      <c r="BR338" s="112"/>
      <c r="BS338" s="112"/>
      <c r="BT338" s="112"/>
      <c r="BU338" s="112"/>
      <c r="BV338" s="112"/>
      <c r="BW338" s="112"/>
      <c r="BX338" s="112"/>
      <c r="BY338" s="112"/>
      <c r="BZ338" s="112"/>
      <c r="CA338" s="112"/>
      <c r="CB338" s="112"/>
      <c r="CC338" s="112"/>
      <c r="CD338" s="112"/>
      <c r="CE338" s="112"/>
    </row>
    <row r="339" spans="1:8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1">
        <f t="shared" si="52"/>
        <v>45263</v>
      </c>
      <c r="AT339" s="112"/>
      <c r="AU339" s="112"/>
      <c r="AV339" s="112"/>
      <c r="AW339" s="112"/>
      <c r="AX339" s="112"/>
      <c r="AY339" s="112"/>
      <c r="AZ339" s="112"/>
      <c r="BA339" s="112"/>
      <c r="BB339" s="112"/>
      <c r="BC339" s="112"/>
      <c r="BD339" s="112"/>
      <c r="BE339" s="112"/>
      <c r="BF339" s="112"/>
      <c r="BG339" s="112"/>
      <c r="BH339" s="112"/>
      <c r="BI339" s="112"/>
      <c r="BJ339" s="112"/>
      <c r="BK339" s="112"/>
      <c r="BL339" s="112"/>
      <c r="BM339" s="112"/>
      <c r="BN339" s="112"/>
      <c r="BO339" s="112"/>
      <c r="BP339" s="112"/>
      <c r="BQ339" s="112"/>
      <c r="BR339" s="112"/>
      <c r="BS339" s="112"/>
      <c r="BT339" s="112"/>
      <c r="BU339" s="112"/>
      <c r="BV339" s="112"/>
      <c r="BW339" s="112"/>
      <c r="BX339" s="112"/>
      <c r="BY339" s="112"/>
      <c r="BZ339" s="112"/>
      <c r="CA339" s="112"/>
      <c r="CB339" s="112"/>
      <c r="CC339" s="112"/>
      <c r="CD339" s="112"/>
      <c r="CE339" s="112"/>
    </row>
    <row r="340" spans="1:8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1">
        <f t="shared" si="52"/>
        <v>45264</v>
      </c>
      <c r="AT340" s="112"/>
      <c r="AU340" s="112"/>
      <c r="AV340" s="112"/>
      <c r="AW340" s="112"/>
      <c r="AX340" s="112"/>
      <c r="AY340" s="112"/>
      <c r="AZ340" s="112"/>
      <c r="BA340" s="112"/>
      <c r="BB340" s="112"/>
      <c r="BC340" s="112"/>
      <c r="BD340" s="112"/>
      <c r="BE340" s="112"/>
      <c r="BF340" s="112"/>
      <c r="BG340" s="112"/>
      <c r="BH340" s="112"/>
      <c r="BI340" s="112"/>
      <c r="BJ340" s="112"/>
      <c r="BK340" s="112"/>
      <c r="BL340" s="112"/>
      <c r="BM340" s="112"/>
      <c r="BN340" s="112"/>
      <c r="BO340" s="112"/>
      <c r="BP340" s="112"/>
      <c r="BQ340" s="112"/>
      <c r="BR340" s="112"/>
      <c r="BS340" s="112"/>
      <c r="BT340" s="112"/>
      <c r="BU340" s="112"/>
      <c r="BV340" s="112"/>
      <c r="BW340" s="112"/>
      <c r="BX340" s="112"/>
      <c r="BY340" s="112"/>
      <c r="BZ340" s="112"/>
      <c r="CA340" s="112"/>
      <c r="CB340" s="112"/>
      <c r="CC340" s="112"/>
      <c r="CD340" s="112"/>
      <c r="CE340" s="112"/>
    </row>
    <row r="341" spans="1:8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1">
        <f t="shared" si="52"/>
        <v>45265</v>
      </c>
      <c r="AT341" s="112"/>
      <c r="AU341" s="112"/>
      <c r="AV341" s="112"/>
      <c r="AW341" s="112"/>
      <c r="AX341" s="112"/>
      <c r="AY341" s="112"/>
      <c r="AZ341" s="112"/>
      <c r="BA341" s="112"/>
      <c r="BB341" s="112"/>
      <c r="BC341" s="112"/>
      <c r="BD341" s="112"/>
      <c r="BE341" s="112"/>
      <c r="BF341" s="112"/>
      <c r="BG341" s="112"/>
      <c r="BH341" s="112"/>
      <c r="BI341" s="112"/>
      <c r="BJ341" s="112"/>
      <c r="BK341" s="112"/>
      <c r="BL341" s="112"/>
      <c r="BM341" s="112"/>
      <c r="BN341" s="112"/>
      <c r="BO341" s="112"/>
      <c r="BP341" s="112"/>
      <c r="BQ341" s="112"/>
      <c r="BR341" s="112"/>
      <c r="BS341" s="112"/>
      <c r="BT341" s="112"/>
      <c r="BU341" s="112"/>
      <c r="BV341" s="112"/>
      <c r="BW341" s="112"/>
      <c r="BX341" s="112"/>
      <c r="BY341" s="112"/>
      <c r="BZ341" s="112"/>
      <c r="CA341" s="112"/>
      <c r="CB341" s="112"/>
      <c r="CC341" s="112"/>
      <c r="CD341" s="112"/>
      <c r="CE341" s="112"/>
    </row>
    <row r="342" spans="1:8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1">
        <f t="shared" si="52"/>
        <v>45266</v>
      </c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12"/>
      <c r="BR342" s="112"/>
      <c r="BS342" s="112"/>
      <c r="BT342" s="112"/>
      <c r="BU342" s="112"/>
      <c r="BV342" s="112"/>
      <c r="BW342" s="112"/>
      <c r="BX342" s="112"/>
      <c r="BY342" s="112"/>
      <c r="BZ342" s="112"/>
      <c r="CA342" s="112"/>
      <c r="CB342" s="112"/>
      <c r="CC342" s="112"/>
      <c r="CD342" s="112"/>
      <c r="CE342" s="112"/>
    </row>
    <row r="343" spans="1:8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1">
        <f t="shared" si="52"/>
        <v>45267</v>
      </c>
      <c r="AT343" s="112"/>
      <c r="AU343" s="112"/>
      <c r="AV343" s="112"/>
      <c r="AW343" s="112"/>
      <c r="AX343" s="112"/>
      <c r="AY343" s="112"/>
      <c r="AZ343" s="112"/>
      <c r="BA343" s="112"/>
      <c r="BB343" s="112"/>
      <c r="BC343" s="112"/>
      <c r="BD343" s="112"/>
      <c r="BE343" s="112"/>
      <c r="BF343" s="112"/>
      <c r="BG343" s="112"/>
      <c r="BH343" s="112"/>
      <c r="BI343" s="112"/>
      <c r="BJ343" s="112"/>
      <c r="BK343" s="112"/>
      <c r="BL343" s="112"/>
      <c r="BM343" s="112"/>
      <c r="BN343" s="112"/>
      <c r="BO343" s="112"/>
      <c r="BP343" s="112"/>
      <c r="BQ343" s="112"/>
      <c r="BR343" s="112"/>
      <c r="BS343" s="112"/>
      <c r="BT343" s="112"/>
      <c r="BU343" s="112"/>
      <c r="BV343" s="112"/>
      <c r="BW343" s="112"/>
      <c r="BX343" s="112"/>
      <c r="BY343" s="112"/>
      <c r="BZ343" s="112"/>
      <c r="CA343" s="112"/>
      <c r="CB343" s="112"/>
      <c r="CC343" s="112"/>
      <c r="CD343" s="112"/>
      <c r="CE343" s="112"/>
    </row>
    <row r="344" spans="1:8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1">
        <f t="shared" si="52"/>
        <v>45268</v>
      </c>
      <c r="AT344" s="112"/>
      <c r="AU344" s="112"/>
      <c r="AV344" s="112"/>
      <c r="AW344" s="112"/>
      <c r="AX344" s="112"/>
      <c r="AY344" s="112"/>
      <c r="AZ344" s="112"/>
      <c r="BA344" s="112"/>
      <c r="BB344" s="112"/>
      <c r="BC344" s="112"/>
      <c r="BD344" s="112"/>
      <c r="BE344" s="112"/>
      <c r="BF344" s="112"/>
      <c r="BG344" s="112"/>
      <c r="BH344" s="112"/>
      <c r="BI344" s="112"/>
      <c r="BJ344" s="112"/>
      <c r="BK344" s="112"/>
      <c r="BL344" s="112"/>
      <c r="BM344" s="112"/>
      <c r="BN344" s="112"/>
      <c r="BO344" s="112"/>
      <c r="BP344" s="112"/>
      <c r="BQ344" s="112"/>
      <c r="BR344" s="112"/>
      <c r="BS344" s="112"/>
      <c r="BT344" s="112"/>
      <c r="BU344" s="112"/>
      <c r="BV344" s="112"/>
      <c r="BW344" s="112"/>
      <c r="BX344" s="112"/>
      <c r="BY344" s="112"/>
      <c r="BZ344" s="112"/>
      <c r="CA344" s="112"/>
      <c r="CB344" s="112"/>
      <c r="CC344" s="112"/>
      <c r="CD344" s="112"/>
      <c r="CE344" s="112"/>
    </row>
    <row r="345" spans="1:8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1">
        <f t="shared" si="52"/>
        <v>45269</v>
      </c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2"/>
      <c r="BD345" s="112"/>
      <c r="BE345" s="112"/>
      <c r="BF345" s="112"/>
      <c r="BG345" s="112"/>
      <c r="BH345" s="112"/>
      <c r="BI345" s="112"/>
      <c r="BJ345" s="112"/>
      <c r="BK345" s="112"/>
      <c r="BL345" s="112"/>
      <c r="BM345" s="112"/>
      <c r="BN345" s="112"/>
      <c r="BO345" s="112"/>
      <c r="BP345" s="112"/>
      <c r="BQ345" s="112"/>
      <c r="BR345" s="112"/>
      <c r="BS345" s="112"/>
      <c r="BT345" s="112"/>
      <c r="BU345" s="112"/>
      <c r="BV345" s="112"/>
      <c r="BW345" s="112"/>
      <c r="BX345" s="112"/>
      <c r="BY345" s="112"/>
      <c r="BZ345" s="112"/>
      <c r="CA345" s="112"/>
      <c r="CB345" s="112"/>
      <c r="CC345" s="112"/>
      <c r="CD345" s="112"/>
      <c r="CE345" s="112"/>
    </row>
    <row r="346" spans="1:8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1">
        <f t="shared" si="52"/>
        <v>45270</v>
      </c>
      <c r="AT346" s="112"/>
      <c r="AU346" s="112"/>
      <c r="AV346" s="112"/>
      <c r="AW346" s="112"/>
      <c r="AX346" s="112"/>
      <c r="AY346" s="112"/>
      <c r="AZ346" s="112"/>
      <c r="BA346" s="112"/>
      <c r="BB346" s="112"/>
      <c r="BC346" s="112"/>
      <c r="BD346" s="112"/>
      <c r="BE346" s="112"/>
      <c r="BF346" s="112"/>
      <c r="BG346" s="112"/>
      <c r="BH346" s="112"/>
      <c r="BI346" s="112"/>
      <c r="BJ346" s="112"/>
      <c r="BK346" s="112"/>
      <c r="BL346" s="112"/>
      <c r="BM346" s="112"/>
      <c r="BN346" s="112"/>
      <c r="BO346" s="112"/>
      <c r="BP346" s="112"/>
      <c r="BQ346" s="112"/>
      <c r="BR346" s="112"/>
      <c r="BS346" s="112"/>
      <c r="BT346" s="112"/>
      <c r="BU346" s="112"/>
      <c r="BV346" s="112"/>
      <c r="BW346" s="112"/>
      <c r="BX346" s="112"/>
      <c r="BY346" s="112"/>
      <c r="BZ346" s="112"/>
      <c r="CA346" s="112"/>
      <c r="CB346" s="112"/>
      <c r="CC346" s="112"/>
      <c r="CD346" s="112"/>
      <c r="CE346" s="112"/>
    </row>
    <row r="347" spans="1:8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1">
        <f t="shared" si="52"/>
        <v>45271</v>
      </c>
      <c r="AT347" s="112"/>
      <c r="AU347" s="112"/>
      <c r="AV347" s="112"/>
      <c r="AW347" s="112"/>
      <c r="AX347" s="112"/>
      <c r="AY347" s="112"/>
      <c r="AZ347" s="112"/>
      <c r="BA347" s="112"/>
      <c r="BB347" s="112"/>
      <c r="BC347" s="112"/>
      <c r="BD347" s="112"/>
      <c r="BE347" s="112"/>
      <c r="BF347" s="112"/>
      <c r="BG347" s="112"/>
      <c r="BH347" s="112"/>
      <c r="BI347" s="112"/>
      <c r="BJ347" s="112"/>
      <c r="BK347" s="112"/>
      <c r="BL347" s="112"/>
      <c r="BM347" s="112"/>
      <c r="BN347" s="112"/>
      <c r="BO347" s="112"/>
      <c r="BP347" s="112"/>
      <c r="BQ347" s="112"/>
      <c r="BR347" s="112"/>
      <c r="BS347" s="112"/>
      <c r="BT347" s="112"/>
      <c r="BU347" s="112"/>
      <c r="BV347" s="112"/>
      <c r="BW347" s="112"/>
      <c r="BX347" s="112"/>
      <c r="BY347" s="112"/>
      <c r="BZ347" s="112"/>
      <c r="CA347" s="112"/>
      <c r="CB347" s="112"/>
      <c r="CC347" s="112"/>
      <c r="CD347" s="112"/>
      <c r="CE347" s="112"/>
    </row>
    <row r="348" spans="1:8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1">
        <f t="shared" si="52"/>
        <v>45272</v>
      </c>
      <c r="AT348" s="112"/>
      <c r="AU348" s="112"/>
      <c r="AV348" s="112"/>
      <c r="AW348" s="112"/>
      <c r="AX348" s="112"/>
      <c r="AY348" s="112"/>
      <c r="AZ348" s="112"/>
      <c r="BA348" s="112"/>
      <c r="BB348" s="112"/>
      <c r="BC348" s="112"/>
      <c r="BD348" s="112"/>
      <c r="BE348" s="112"/>
      <c r="BF348" s="112"/>
      <c r="BG348" s="112"/>
      <c r="BH348" s="112"/>
      <c r="BI348" s="112"/>
      <c r="BJ348" s="112"/>
      <c r="BK348" s="112"/>
      <c r="BL348" s="112"/>
      <c r="BM348" s="112"/>
      <c r="BN348" s="112"/>
      <c r="BO348" s="112"/>
      <c r="BP348" s="112"/>
      <c r="BQ348" s="112"/>
      <c r="BR348" s="112"/>
      <c r="BS348" s="112"/>
      <c r="BT348" s="112"/>
      <c r="BU348" s="112"/>
      <c r="BV348" s="112"/>
      <c r="BW348" s="112"/>
      <c r="BX348" s="112"/>
      <c r="BY348" s="112"/>
      <c r="BZ348" s="112"/>
      <c r="CA348" s="112"/>
      <c r="CB348" s="112"/>
      <c r="CC348" s="112"/>
      <c r="CD348" s="112"/>
      <c r="CE348" s="112"/>
    </row>
    <row r="349" spans="1:8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1">
        <f t="shared" si="52"/>
        <v>45273</v>
      </c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2"/>
      <c r="BR349" s="112"/>
      <c r="BS349" s="112"/>
      <c r="BT349" s="112"/>
      <c r="BU349" s="112"/>
      <c r="BV349" s="112"/>
      <c r="BW349" s="112"/>
      <c r="BX349" s="112"/>
      <c r="BY349" s="112"/>
      <c r="BZ349" s="112"/>
      <c r="CA349" s="112"/>
      <c r="CB349" s="112"/>
      <c r="CC349" s="112"/>
      <c r="CD349" s="112"/>
      <c r="CE349" s="112"/>
    </row>
    <row r="350" spans="1:8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1">
        <f t="shared" si="52"/>
        <v>45274</v>
      </c>
      <c r="AT350" s="112"/>
      <c r="AU350" s="112"/>
      <c r="AV350" s="112"/>
      <c r="AW350" s="112"/>
      <c r="AX350" s="112"/>
      <c r="AY350" s="112"/>
      <c r="AZ350" s="112"/>
      <c r="BA350" s="112"/>
      <c r="BB350" s="112"/>
      <c r="BC350" s="112"/>
      <c r="BD350" s="112"/>
      <c r="BE350" s="112"/>
      <c r="BF350" s="112"/>
      <c r="BG350" s="112"/>
      <c r="BH350" s="112"/>
      <c r="BI350" s="112"/>
      <c r="BJ350" s="112"/>
      <c r="BK350" s="112"/>
      <c r="BL350" s="112"/>
      <c r="BM350" s="112"/>
      <c r="BN350" s="112"/>
      <c r="BO350" s="112"/>
      <c r="BP350" s="112"/>
      <c r="BQ350" s="112"/>
      <c r="BR350" s="112"/>
      <c r="BS350" s="112"/>
      <c r="BT350" s="112"/>
      <c r="BU350" s="112"/>
      <c r="BV350" s="112"/>
      <c r="BW350" s="112"/>
      <c r="BX350" s="112"/>
      <c r="BY350" s="112"/>
      <c r="BZ350" s="112"/>
      <c r="CA350" s="112"/>
      <c r="CB350" s="112"/>
      <c r="CC350" s="112"/>
      <c r="CD350" s="112"/>
      <c r="CE350" s="112"/>
    </row>
    <row r="351" spans="1:8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1">
        <f t="shared" si="52"/>
        <v>45275</v>
      </c>
      <c r="AT351" s="112"/>
      <c r="AU351" s="112"/>
      <c r="AV351" s="112"/>
      <c r="AW351" s="112"/>
      <c r="AX351" s="112"/>
      <c r="AY351" s="112"/>
      <c r="AZ351" s="112"/>
      <c r="BA351" s="112"/>
      <c r="BB351" s="112"/>
      <c r="BC351" s="112"/>
      <c r="BD351" s="112"/>
      <c r="BE351" s="112"/>
      <c r="BF351" s="112"/>
      <c r="BG351" s="112"/>
      <c r="BH351" s="112"/>
      <c r="BI351" s="112"/>
      <c r="BJ351" s="112"/>
      <c r="BK351" s="112"/>
      <c r="BL351" s="112"/>
      <c r="BM351" s="112"/>
      <c r="BN351" s="112"/>
      <c r="BO351" s="112"/>
      <c r="BP351" s="112"/>
      <c r="BQ351" s="112"/>
      <c r="BR351" s="112"/>
      <c r="BS351" s="112"/>
      <c r="BT351" s="112"/>
      <c r="BU351" s="112"/>
      <c r="BV351" s="112"/>
      <c r="BW351" s="112"/>
      <c r="BX351" s="112"/>
      <c r="BY351" s="112"/>
      <c r="BZ351" s="112"/>
      <c r="CA351" s="112"/>
      <c r="CB351" s="112"/>
      <c r="CC351" s="112"/>
      <c r="CD351" s="112"/>
      <c r="CE351" s="112"/>
    </row>
    <row r="352" spans="1:8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1">
        <f t="shared" si="52"/>
        <v>45276</v>
      </c>
      <c r="AT352" s="112"/>
      <c r="AU352" s="112"/>
      <c r="AV352" s="112"/>
      <c r="AW352" s="112"/>
      <c r="AX352" s="112"/>
      <c r="AY352" s="112"/>
      <c r="AZ352" s="112"/>
      <c r="BA352" s="112"/>
      <c r="BB352" s="112"/>
      <c r="BC352" s="112"/>
      <c r="BD352" s="112"/>
      <c r="BE352" s="112"/>
      <c r="BF352" s="112"/>
      <c r="BG352" s="112"/>
      <c r="BH352" s="112"/>
      <c r="BI352" s="112"/>
      <c r="BJ352" s="112"/>
      <c r="BK352" s="112"/>
      <c r="BL352" s="112"/>
      <c r="BM352" s="112"/>
      <c r="BN352" s="112"/>
      <c r="BO352" s="112"/>
      <c r="BP352" s="112"/>
      <c r="BQ352" s="112"/>
      <c r="BR352" s="112"/>
      <c r="BS352" s="112"/>
      <c r="BT352" s="112"/>
      <c r="BU352" s="112"/>
      <c r="BV352" s="112"/>
      <c r="BW352" s="112"/>
      <c r="BX352" s="112"/>
      <c r="BY352" s="112"/>
      <c r="BZ352" s="112"/>
      <c r="CA352" s="112"/>
      <c r="CB352" s="112"/>
      <c r="CC352" s="112"/>
      <c r="CD352" s="112"/>
      <c r="CE352" s="112"/>
    </row>
    <row r="353" spans="1:8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1">
        <f t="shared" si="52"/>
        <v>45277</v>
      </c>
      <c r="AT353" s="112"/>
      <c r="AU353" s="112"/>
      <c r="AV353" s="112"/>
      <c r="AW353" s="112"/>
      <c r="AX353" s="112"/>
      <c r="AY353" s="112"/>
      <c r="AZ353" s="112"/>
      <c r="BA353" s="112"/>
      <c r="BB353" s="112"/>
      <c r="BC353" s="112"/>
      <c r="BD353" s="112"/>
      <c r="BE353" s="112"/>
      <c r="BF353" s="112"/>
      <c r="BG353" s="112"/>
      <c r="BH353" s="112"/>
      <c r="BI353" s="112"/>
      <c r="BJ353" s="112"/>
      <c r="BK353" s="112"/>
      <c r="BL353" s="112"/>
      <c r="BM353" s="112"/>
      <c r="BN353" s="112"/>
      <c r="BO353" s="112"/>
      <c r="BP353" s="112"/>
      <c r="BQ353" s="112"/>
      <c r="BR353" s="112"/>
      <c r="BS353" s="112"/>
      <c r="BT353" s="112"/>
      <c r="BU353" s="112"/>
      <c r="BV353" s="112"/>
      <c r="BW353" s="112"/>
      <c r="BX353" s="112"/>
      <c r="BY353" s="112"/>
      <c r="BZ353" s="112"/>
      <c r="CA353" s="112"/>
      <c r="CB353" s="112"/>
      <c r="CC353" s="112"/>
      <c r="CD353" s="112"/>
      <c r="CE353" s="112"/>
    </row>
    <row r="354" spans="1:8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1">
        <f t="shared" si="52"/>
        <v>45278</v>
      </c>
      <c r="AT354" s="112"/>
      <c r="AU354" s="112"/>
      <c r="AV354" s="112"/>
      <c r="AW354" s="112"/>
      <c r="AX354" s="112"/>
      <c r="AY354" s="112"/>
      <c r="AZ354" s="112"/>
      <c r="BA354" s="112"/>
      <c r="BB354" s="112"/>
      <c r="BC354" s="112"/>
      <c r="BD354" s="112"/>
      <c r="BE354" s="112"/>
      <c r="BF354" s="112"/>
      <c r="BG354" s="112"/>
      <c r="BH354" s="112"/>
      <c r="BI354" s="112"/>
      <c r="BJ354" s="112"/>
      <c r="BK354" s="112"/>
      <c r="BL354" s="112"/>
      <c r="BM354" s="112"/>
      <c r="BN354" s="112"/>
      <c r="BO354" s="112"/>
      <c r="BP354" s="112"/>
      <c r="BQ354" s="112"/>
      <c r="BR354" s="112"/>
      <c r="BS354" s="112"/>
      <c r="BT354" s="112"/>
      <c r="BU354" s="112"/>
      <c r="BV354" s="112"/>
      <c r="BW354" s="112"/>
      <c r="BX354" s="112"/>
      <c r="BY354" s="112"/>
      <c r="BZ354" s="112"/>
      <c r="CA354" s="112"/>
      <c r="CB354" s="112"/>
      <c r="CC354" s="112"/>
      <c r="CD354" s="112"/>
      <c r="CE354" s="112"/>
    </row>
    <row r="355" spans="1:8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1">
        <f t="shared" si="52"/>
        <v>45279</v>
      </c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2"/>
      <c r="BR355" s="112"/>
      <c r="BS355" s="112"/>
      <c r="BT355" s="112"/>
      <c r="BU355" s="112"/>
      <c r="BV355" s="112"/>
      <c r="BW355" s="112"/>
      <c r="BX355" s="112"/>
      <c r="BY355" s="112"/>
      <c r="BZ355" s="112"/>
      <c r="CA355" s="112"/>
      <c r="CB355" s="112"/>
      <c r="CC355" s="112"/>
      <c r="CD355" s="112"/>
      <c r="CE355" s="112"/>
    </row>
    <row r="356" spans="1:8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1">
        <f t="shared" ref="AS356:AS357" si="53">SUM(AS355+1)</f>
        <v>45280</v>
      </c>
      <c r="AT356" s="112"/>
      <c r="AU356" s="112"/>
      <c r="AV356" s="112"/>
      <c r="AW356" s="112"/>
      <c r="AX356" s="112"/>
      <c r="AY356" s="112"/>
      <c r="AZ356" s="112"/>
      <c r="BA356" s="112"/>
      <c r="BB356" s="112"/>
      <c r="BC356" s="112"/>
      <c r="BD356" s="112"/>
      <c r="BE356" s="112"/>
      <c r="BF356" s="112"/>
      <c r="BG356" s="112"/>
      <c r="BH356" s="112"/>
      <c r="BI356" s="112"/>
      <c r="BJ356" s="112"/>
      <c r="BK356" s="112"/>
      <c r="BL356" s="112"/>
      <c r="BM356" s="112"/>
      <c r="BN356" s="112"/>
      <c r="BO356" s="112"/>
      <c r="BP356" s="112"/>
      <c r="BQ356" s="112"/>
      <c r="BR356" s="112"/>
      <c r="BS356" s="112"/>
      <c r="BT356" s="112"/>
      <c r="BU356" s="112"/>
      <c r="BV356" s="112"/>
      <c r="BW356" s="112"/>
      <c r="BX356" s="112"/>
      <c r="BY356" s="112"/>
      <c r="BZ356" s="112"/>
      <c r="CA356" s="112"/>
      <c r="CB356" s="112"/>
      <c r="CC356" s="112"/>
      <c r="CD356" s="112"/>
      <c r="CE356" s="112"/>
    </row>
    <row r="357" spans="1:8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1">
        <f t="shared" si="53"/>
        <v>45281</v>
      </c>
      <c r="AT357" s="112"/>
      <c r="AU357" s="112"/>
      <c r="AV357" s="112"/>
      <c r="AW357" s="112"/>
      <c r="AX357" s="112"/>
      <c r="AY357" s="112"/>
      <c r="AZ357" s="112"/>
      <c r="BA357" s="112"/>
      <c r="BB357" s="112"/>
      <c r="BC357" s="112"/>
      <c r="BD357" s="112"/>
      <c r="BE357" s="112"/>
      <c r="BF357" s="112"/>
      <c r="BG357" s="112"/>
      <c r="BH357" s="112"/>
      <c r="BI357" s="112"/>
      <c r="BJ357" s="112"/>
      <c r="BK357" s="112"/>
      <c r="BL357" s="112"/>
      <c r="BM357" s="112"/>
      <c r="BN357" s="112"/>
      <c r="BO357" s="112"/>
      <c r="BP357" s="112"/>
      <c r="BQ357" s="112"/>
      <c r="BR357" s="112"/>
      <c r="BS357" s="112"/>
      <c r="BT357" s="112"/>
      <c r="BU357" s="112"/>
      <c r="BV357" s="112"/>
      <c r="BW357" s="112"/>
      <c r="BX357" s="112"/>
      <c r="BY357" s="112"/>
      <c r="BZ357" s="112"/>
      <c r="CA357" s="112"/>
      <c r="CB357" s="112"/>
      <c r="CC357" s="112"/>
      <c r="CD357" s="112"/>
      <c r="CE357" s="112"/>
    </row>
    <row r="358" spans="1:8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1"/>
      <c r="AT358" s="112"/>
      <c r="AU358" s="112"/>
      <c r="AV358" s="112"/>
      <c r="AW358" s="112"/>
      <c r="AX358" s="112"/>
      <c r="AY358" s="112"/>
      <c r="AZ358" s="112"/>
      <c r="BA358" s="112"/>
      <c r="BB358" s="112"/>
      <c r="BC358" s="112"/>
      <c r="BD358" s="112"/>
      <c r="BE358" s="112"/>
      <c r="BF358" s="112"/>
      <c r="BG358" s="112"/>
      <c r="BH358" s="112"/>
      <c r="BI358" s="112"/>
      <c r="BJ358" s="112"/>
      <c r="BK358" s="112"/>
      <c r="BL358" s="112"/>
      <c r="BM358" s="112"/>
      <c r="BN358" s="112"/>
      <c r="BO358" s="112"/>
      <c r="BP358" s="112"/>
      <c r="BQ358" s="112"/>
      <c r="BR358" s="112"/>
      <c r="BS358" s="112"/>
      <c r="BT358" s="112"/>
      <c r="BU358" s="112"/>
      <c r="BV358" s="112"/>
      <c r="BW358" s="112"/>
      <c r="BX358" s="112"/>
      <c r="BY358" s="112"/>
      <c r="BZ358" s="112"/>
      <c r="CA358" s="112"/>
      <c r="CB358" s="112"/>
      <c r="CC358" s="112"/>
      <c r="CD358" s="112"/>
      <c r="CE358" s="112"/>
    </row>
    <row r="359" spans="1:8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1"/>
      <c r="AT359" s="112"/>
      <c r="AU359" s="112"/>
      <c r="AV359" s="112"/>
      <c r="AW359" s="112"/>
      <c r="AX359" s="112"/>
      <c r="AY359" s="112"/>
      <c r="AZ359" s="112"/>
      <c r="BA359" s="112"/>
      <c r="BB359" s="112"/>
      <c r="BC359" s="112"/>
      <c r="BD359" s="112"/>
      <c r="BE359" s="112"/>
      <c r="BF359" s="112"/>
      <c r="BG359" s="112"/>
      <c r="BH359" s="112"/>
      <c r="BI359" s="112"/>
      <c r="BJ359" s="112"/>
      <c r="BK359" s="112"/>
      <c r="BL359" s="112"/>
      <c r="BM359" s="112"/>
      <c r="BN359" s="112"/>
      <c r="BO359" s="112"/>
      <c r="BP359" s="112"/>
      <c r="BQ359" s="112"/>
      <c r="BR359" s="112"/>
      <c r="BS359" s="112"/>
      <c r="BT359" s="112"/>
      <c r="BU359" s="112"/>
      <c r="BV359" s="112"/>
      <c r="BW359" s="112"/>
      <c r="BX359" s="112"/>
      <c r="BY359" s="112"/>
      <c r="BZ359" s="112"/>
      <c r="CA359" s="112"/>
      <c r="CB359" s="112"/>
      <c r="CC359" s="112"/>
      <c r="CD359" s="112"/>
      <c r="CE359" s="112"/>
    </row>
    <row r="360" spans="1:8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1"/>
      <c r="AT360" s="112"/>
      <c r="AU360" s="112"/>
      <c r="AV360" s="112"/>
      <c r="AW360" s="112"/>
      <c r="AX360" s="112"/>
      <c r="AY360" s="112"/>
      <c r="AZ360" s="112"/>
      <c r="BA360" s="112"/>
      <c r="BB360" s="112"/>
      <c r="BC360" s="112"/>
      <c r="BD360" s="112"/>
      <c r="BE360" s="112"/>
      <c r="BF360" s="112"/>
      <c r="BG360" s="112"/>
      <c r="BH360" s="112"/>
      <c r="BI360" s="112"/>
      <c r="BJ360" s="112"/>
      <c r="BK360" s="112"/>
      <c r="BL360" s="112"/>
      <c r="BM360" s="112"/>
      <c r="BN360" s="112"/>
      <c r="BO360" s="112"/>
      <c r="BP360" s="112"/>
      <c r="BQ360" s="112"/>
      <c r="BR360" s="112"/>
      <c r="BS360" s="112"/>
      <c r="BT360" s="112"/>
      <c r="BU360" s="112"/>
      <c r="BV360" s="112"/>
      <c r="BW360" s="112"/>
      <c r="BX360" s="112"/>
      <c r="BY360" s="112"/>
      <c r="BZ360" s="112"/>
      <c r="CA360" s="112"/>
      <c r="CB360" s="112"/>
      <c r="CC360" s="112"/>
      <c r="CD360" s="112"/>
      <c r="CE360" s="112"/>
    </row>
    <row r="361" spans="1:8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1"/>
      <c r="AT361" s="112"/>
      <c r="AU361" s="112"/>
      <c r="AV361" s="112"/>
      <c r="AW361" s="112"/>
      <c r="AX361" s="112"/>
      <c r="AY361" s="112"/>
      <c r="AZ361" s="112"/>
      <c r="BA361" s="112"/>
      <c r="BB361" s="112"/>
      <c r="BC361" s="112"/>
      <c r="BD361" s="112"/>
      <c r="BE361" s="112"/>
      <c r="BF361" s="112"/>
      <c r="BG361" s="112"/>
      <c r="BH361" s="112"/>
      <c r="BI361" s="112"/>
      <c r="BJ361" s="112"/>
      <c r="BK361" s="112"/>
      <c r="BL361" s="112"/>
      <c r="BM361" s="112"/>
      <c r="BN361" s="112"/>
      <c r="BO361" s="112"/>
      <c r="BP361" s="112"/>
      <c r="BQ361" s="112"/>
      <c r="BR361" s="112"/>
      <c r="BS361" s="112"/>
      <c r="BT361" s="112"/>
      <c r="BU361" s="112"/>
      <c r="BV361" s="112"/>
      <c r="BW361" s="112"/>
      <c r="BX361" s="112"/>
      <c r="BY361" s="112"/>
      <c r="BZ361" s="112"/>
      <c r="CA361" s="112"/>
      <c r="CB361" s="112"/>
      <c r="CC361" s="112"/>
      <c r="CD361" s="112"/>
      <c r="CE361" s="112"/>
    </row>
    <row r="362" spans="1:8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1"/>
      <c r="AT362" s="112"/>
      <c r="AU362" s="112"/>
      <c r="AV362" s="112"/>
      <c r="AW362" s="112"/>
      <c r="AX362" s="112"/>
      <c r="AY362" s="112"/>
      <c r="AZ362" s="112"/>
      <c r="BA362" s="112"/>
      <c r="BB362" s="112"/>
      <c r="BC362" s="112"/>
      <c r="BD362" s="112"/>
      <c r="BE362" s="112"/>
      <c r="BF362" s="112"/>
      <c r="BG362" s="112"/>
      <c r="BH362" s="112"/>
      <c r="BI362" s="112"/>
      <c r="BJ362" s="112"/>
      <c r="BK362" s="112"/>
      <c r="BL362" s="112"/>
      <c r="BM362" s="112"/>
      <c r="BN362" s="112"/>
      <c r="BO362" s="112"/>
      <c r="BP362" s="112"/>
      <c r="BQ362" s="112"/>
      <c r="BR362" s="112"/>
      <c r="BS362" s="112"/>
      <c r="BT362" s="112"/>
      <c r="BU362" s="112"/>
      <c r="BV362" s="112"/>
      <c r="BW362" s="112"/>
      <c r="BX362" s="112"/>
      <c r="BY362" s="112"/>
      <c r="BZ362" s="112"/>
      <c r="CA362" s="112"/>
      <c r="CB362" s="112"/>
      <c r="CC362" s="112"/>
      <c r="CD362" s="112"/>
      <c r="CE362" s="112"/>
    </row>
    <row r="363" spans="1:8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1"/>
      <c r="AT363" s="112"/>
      <c r="AU363" s="112"/>
      <c r="AV363" s="112"/>
      <c r="AW363" s="112"/>
      <c r="AX363" s="112"/>
      <c r="AY363" s="112"/>
      <c r="AZ363" s="112"/>
      <c r="BA363" s="112"/>
      <c r="BB363" s="112"/>
      <c r="BC363" s="112"/>
      <c r="BD363" s="112"/>
      <c r="BE363" s="112"/>
      <c r="BF363" s="112"/>
      <c r="BG363" s="112"/>
      <c r="BH363" s="112"/>
      <c r="BI363" s="112"/>
      <c r="BJ363" s="112"/>
      <c r="BK363" s="112"/>
      <c r="BL363" s="112"/>
      <c r="BM363" s="112"/>
      <c r="BN363" s="112"/>
      <c r="BO363" s="112"/>
      <c r="BP363" s="112"/>
      <c r="BQ363" s="112"/>
      <c r="BR363" s="112"/>
      <c r="BS363" s="112"/>
      <c r="BT363" s="112"/>
      <c r="BU363" s="112"/>
      <c r="BV363" s="112"/>
      <c r="BW363" s="112"/>
      <c r="BX363" s="112"/>
      <c r="BY363" s="112"/>
      <c r="BZ363" s="112"/>
      <c r="CA363" s="112"/>
      <c r="CB363" s="112"/>
      <c r="CC363" s="112"/>
      <c r="CD363" s="112"/>
      <c r="CE363" s="112"/>
    </row>
    <row r="364" spans="1:8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1"/>
      <c r="AT364" s="112"/>
      <c r="AU364" s="112"/>
      <c r="AV364" s="112"/>
      <c r="AW364" s="112"/>
      <c r="AX364" s="112"/>
      <c r="AY364" s="112"/>
      <c r="AZ364" s="112"/>
      <c r="BA364" s="112"/>
      <c r="BB364" s="112"/>
      <c r="BC364" s="112"/>
      <c r="BD364" s="112"/>
      <c r="BE364" s="112"/>
      <c r="BF364" s="112"/>
      <c r="BG364" s="112"/>
      <c r="BH364" s="112"/>
      <c r="BI364" s="112"/>
      <c r="BJ364" s="112"/>
      <c r="BK364" s="112"/>
      <c r="BL364" s="112"/>
      <c r="BM364" s="112"/>
      <c r="BN364" s="112"/>
      <c r="BO364" s="112"/>
      <c r="BP364" s="112"/>
      <c r="BQ364" s="112"/>
      <c r="BR364" s="112"/>
      <c r="BS364" s="112"/>
      <c r="BT364" s="112"/>
      <c r="BU364" s="112"/>
      <c r="BV364" s="112"/>
      <c r="BW364" s="112"/>
      <c r="BX364" s="112"/>
      <c r="BY364" s="112"/>
      <c r="BZ364" s="112"/>
      <c r="CA364" s="112"/>
      <c r="CB364" s="112"/>
      <c r="CC364" s="112"/>
      <c r="CD364" s="112"/>
      <c r="CE364" s="112"/>
    </row>
    <row r="365" spans="1:8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1"/>
      <c r="AT365" s="112"/>
      <c r="AU365" s="112"/>
      <c r="AV365" s="112"/>
      <c r="AW365" s="112"/>
      <c r="AX365" s="112"/>
      <c r="AY365" s="112"/>
      <c r="AZ365" s="112"/>
      <c r="BA365" s="112"/>
      <c r="BB365" s="112"/>
      <c r="BC365" s="112"/>
      <c r="BD365" s="112"/>
      <c r="BE365" s="112"/>
      <c r="BF365" s="112"/>
      <c r="BG365" s="112"/>
      <c r="BH365" s="112"/>
      <c r="BI365" s="112"/>
      <c r="BJ365" s="112"/>
      <c r="BK365" s="112"/>
      <c r="BL365" s="112"/>
      <c r="BM365" s="112"/>
      <c r="BN365" s="112"/>
      <c r="BO365" s="112"/>
      <c r="BP365" s="112"/>
      <c r="BQ365" s="112"/>
      <c r="BR365" s="112"/>
      <c r="BS365" s="112"/>
      <c r="BT365" s="112"/>
      <c r="BU365" s="112"/>
      <c r="BV365" s="112"/>
      <c r="BW365" s="112"/>
      <c r="BX365" s="112"/>
      <c r="BY365" s="112"/>
      <c r="BZ365" s="112"/>
      <c r="CA365" s="112"/>
      <c r="CB365" s="112"/>
      <c r="CC365" s="112"/>
      <c r="CD365" s="112"/>
      <c r="CE365" s="112"/>
    </row>
    <row r="366" spans="1:8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1"/>
      <c r="AT366" s="112"/>
      <c r="AU366" s="112"/>
      <c r="AV366" s="112"/>
      <c r="AW366" s="112"/>
      <c r="AX366" s="112"/>
      <c r="AY366" s="112"/>
      <c r="AZ366" s="112"/>
      <c r="BA366" s="112"/>
      <c r="BB366" s="112"/>
      <c r="BC366" s="112"/>
      <c r="BD366" s="112"/>
      <c r="BE366" s="112"/>
      <c r="BF366" s="112"/>
      <c r="BG366" s="112"/>
      <c r="BH366" s="112"/>
      <c r="BI366" s="112"/>
      <c r="BJ366" s="112"/>
      <c r="BK366" s="112"/>
      <c r="BL366" s="112"/>
      <c r="BM366" s="112"/>
      <c r="BN366" s="112"/>
      <c r="BO366" s="112"/>
      <c r="BP366" s="112"/>
      <c r="BQ366" s="112"/>
      <c r="BR366" s="112"/>
      <c r="BS366" s="112"/>
      <c r="BT366" s="112"/>
      <c r="BU366" s="112"/>
      <c r="BV366" s="112"/>
      <c r="BW366" s="112"/>
      <c r="BX366" s="112"/>
      <c r="BY366" s="112"/>
      <c r="BZ366" s="112"/>
      <c r="CA366" s="112"/>
      <c r="CB366" s="112"/>
      <c r="CC366" s="112"/>
      <c r="CD366" s="112"/>
      <c r="CE366" s="112"/>
    </row>
    <row r="367" spans="1:8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1"/>
      <c r="AT367" s="112"/>
      <c r="AU367" s="112"/>
      <c r="AV367" s="112"/>
      <c r="AW367" s="112"/>
      <c r="AX367" s="112"/>
      <c r="AY367" s="112"/>
      <c r="AZ367" s="112"/>
      <c r="BA367" s="112"/>
      <c r="BB367" s="112"/>
      <c r="BC367" s="112"/>
      <c r="BD367" s="112"/>
      <c r="BE367" s="112"/>
      <c r="BF367" s="112"/>
      <c r="BG367" s="112"/>
      <c r="BH367" s="112"/>
      <c r="BI367" s="112"/>
      <c r="BJ367" s="112"/>
      <c r="BK367" s="112"/>
      <c r="BL367" s="112"/>
      <c r="BM367" s="112"/>
      <c r="BN367" s="112"/>
      <c r="BO367" s="112"/>
      <c r="BP367" s="112"/>
      <c r="BQ367" s="112"/>
      <c r="BR367" s="112"/>
      <c r="BS367" s="112"/>
      <c r="BT367" s="112"/>
      <c r="BU367" s="112"/>
      <c r="BV367" s="112"/>
      <c r="BW367" s="112"/>
      <c r="BX367" s="112"/>
      <c r="BY367" s="112"/>
      <c r="BZ367" s="112"/>
      <c r="CA367" s="112"/>
      <c r="CB367" s="112"/>
      <c r="CC367" s="112"/>
      <c r="CD367" s="112"/>
      <c r="CE367" s="112"/>
    </row>
    <row r="368" spans="1:8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12"/>
      <c r="AU368" s="112"/>
      <c r="AV368" s="112"/>
      <c r="AW368" s="112"/>
      <c r="AX368" s="112"/>
      <c r="AY368" s="112"/>
      <c r="AZ368" s="112"/>
      <c r="BA368" s="112"/>
      <c r="BB368" s="112"/>
      <c r="BC368" s="112"/>
      <c r="BD368" s="112"/>
      <c r="BE368" s="112"/>
      <c r="BF368" s="112"/>
      <c r="BG368" s="112"/>
      <c r="BH368" s="112"/>
      <c r="BI368" s="112"/>
      <c r="BJ368" s="112"/>
      <c r="BK368" s="112"/>
      <c r="BL368" s="112"/>
      <c r="BM368" s="112"/>
      <c r="BN368" s="112"/>
      <c r="BO368" s="112"/>
      <c r="BP368" s="112"/>
      <c r="BQ368" s="112"/>
      <c r="BR368" s="112"/>
      <c r="BS368" s="112"/>
      <c r="BT368" s="112"/>
      <c r="BU368" s="112"/>
      <c r="BV368" s="112"/>
      <c r="BW368" s="112"/>
      <c r="BX368" s="112"/>
      <c r="BY368" s="112"/>
      <c r="BZ368" s="112"/>
      <c r="CA368" s="112"/>
      <c r="CB368" s="112"/>
      <c r="CC368" s="112"/>
      <c r="CD368" s="112"/>
      <c r="CE368" s="112"/>
    </row>
    <row r="369" spans="1:8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12"/>
      <c r="AU369" s="112"/>
      <c r="AV369" s="112"/>
      <c r="AW369" s="112"/>
      <c r="AX369" s="112"/>
      <c r="AY369" s="112"/>
      <c r="AZ369" s="112"/>
      <c r="BA369" s="112"/>
      <c r="BB369" s="112"/>
      <c r="BC369" s="112"/>
      <c r="BD369" s="112"/>
      <c r="BE369" s="112"/>
      <c r="BF369" s="112"/>
      <c r="BG369" s="112"/>
      <c r="BH369" s="112"/>
      <c r="BI369" s="112"/>
      <c r="BJ369" s="112"/>
      <c r="BK369" s="112"/>
      <c r="BL369" s="112"/>
      <c r="BM369" s="112"/>
      <c r="BN369" s="112"/>
      <c r="BO369" s="112"/>
      <c r="BP369" s="112"/>
      <c r="BQ369" s="112"/>
      <c r="BR369" s="112"/>
      <c r="BS369" s="112"/>
      <c r="BT369" s="112"/>
      <c r="BU369" s="112"/>
      <c r="BV369" s="112"/>
      <c r="BW369" s="112"/>
      <c r="BX369" s="112"/>
      <c r="BY369" s="112"/>
      <c r="BZ369" s="112"/>
      <c r="CA369" s="112"/>
      <c r="CB369" s="112"/>
      <c r="CC369" s="112"/>
      <c r="CD369" s="112"/>
      <c r="CE369" s="112"/>
    </row>
    <row r="370" spans="1:8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12"/>
      <c r="AU370" s="112"/>
      <c r="AV370" s="112"/>
      <c r="AW370" s="112"/>
      <c r="AX370" s="112"/>
      <c r="AY370" s="112"/>
      <c r="AZ370" s="112"/>
      <c r="BA370" s="112"/>
      <c r="BB370" s="112"/>
      <c r="BC370" s="112"/>
      <c r="BD370" s="112"/>
      <c r="BE370" s="112"/>
      <c r="BF370" s="112"/>
      <c r="BG370" s="112"/>
      <c r="BH370" s="112"/>
      <c r="BI370" s="112"/>
      <c r="BJ370" s="112"/>
      <c r="BK370" s="112"/>
      <c r="BL370" s="112"/>
      <c r="BM370" s="112"/>
      <c r="BN370" s="112"/>
      <c r="BO370" s="112"/>
      <c r="BP370" s="112"/>
      <c r="BQ370" s="112"/>
      <c r="BR370" s="112"/>
      <c r="BS370" s="112"/>
      <c r="BT370" s="112"/>
      <c r="BU370" s="112"/>
      <c r="BV370" s="112"/>
      <c r="BW370" s="112"/>
      <c r="BX370" s="112"/>
      <c r="BY370" s="112"/>
      <c r="BZ370" s="112"/>
      <c r="CA370" s="112"/>
      <c r="CB370" s="112"/>
      <c r="CC370" s="112"/>
      <c r="CD370" s="112"/>
      <c r="CE370" s="112"/>
    </row>
    <row r="371" spans="1:8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12"/>
      <c r="AU371" s="112"/>
      <c r="AV371" s="112"/>
      <c r="AW371" s="112"/>
      <c r="AX371" s="112"/>
      <c r="AY371" s="112"/>
      <c r="AZ371" s="112"/>
      <c r="BA371" s="112"/>
      <c r="BB371" s="112"/>
      <c r="BC371" s="112"/>
      <c r="BD371" s="112"/>
      <c r="BE371" s="112"/>
      <c r="BF371" s="112"/>
      <c r="BG371" s="112"/>
      <c r="BH371" s="112"/>
      <c r="BI371" s="112"/>
      <c r="BJ371" s="112"/>
      <c r="BK371" s="112"/>
      <c r="BL371" s="112"/>
      <c r="BM371" s="112"/>
      <c r="BN371" s="112"/>
      <c r="BO371" s="112"/>
      <c r="BP371" s="112"/>
      <c r="BQ371" s="112"/>
      <c r="BR371" s="112"/>
      <c r="BS371" s="112"/>
      <c r="BT371" s="112"/>
      <c r="BU371" s="112"/>
      <c r="BV371" s="112"/>
      <c r="BW371" s="112"/>
      <c r="BX371" s="112"/>
      <c r="BY371" s="112"/>
      <c r="BZ371" s="112"/>
      <c r="CA371" s="112"/>
      <c r="CB371" s="112"/>
      <c r="CC371" s="112"/>
      <c r="CD371" s="112"/>
      <c r="CE371" s="112"/>
    </row>
    <row r="372" spans="1:8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12"/>
      <c r="AU372" s="112"/>
      <c r="AV372" s="112"/>
      <c r="AW372" s="112"/>
      <c r="AX372" s="112"/>
      <c r="AY372" s="112"/>
      <c r="AZ372" s="112"/>
      <c r="BA372" s="112"/>
      <c r="BB372" s="112"/>
      <c r="BC372" s="112"/>
      <c r="BD372" s="112"/>
      <c r="BE372" s="112"/>
      <c r="BF372" s="112"/>
      <c r="BG372" s="112"/>
      <c r="BH372" s="112"/>
      <c r="BI372" s="112"/>
      <c r="BJ372" s="112"/>
      <c r="BK372" s="112"/>
      <c r="BL372" s="112"/>
      <c r="BM372" s="112"/>
      <c r="BN372" s="112"/>
      <c r="BO372" s="112"/>
      <c r="BP372" s="112"/>
      <c r="BQ372" s="112"/>
      <c r="BR372" s="112"/>
      <c r="BS372" s="112"/>
      <c r="BT372" s="112"/>
      <c r="BU372" s="112"/>
      <c r="BV372" s="112"/>
      <c r="BW372" s="112"/>
      <c r="BX372" s="112"/>
      <c r="BY372" s="112"/>
      <c r="BZ372" s="112"/>
      <c r="CA372" s="112"/>
      <c r="CB372" s="112"/>
      <c r="CC372" s="112"/>
      <c r="CD372" s="112"/>
      <c r="CE372" s="112"/>
    </row>
    <row r="373" spans="1:8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12"/>
      <c r="AU373" s="112"/>
      <c r="AV373" s="112"/>
      <c r="AW373" s="112"/>
      <c r="AX373" s="112"/>
      <c r="AY373" s="112"/>
      <c r="AZ373" s="112"/>
      <c r="BA373" s="112"/>
      <c r="BB373" s="112"/>
      <c r="BC373" s="112"/>
      <c r="BD373" s="112"/>
      <c r="BE373" s="112"/>
      <c r="BF373" s="112"/>
      <c r="BG373" s="112"/>
      <c r="BH373" s="112"/>
      <c r="BI373" s="112"/>
      <c r="BJ373" s="112"/>
      <c r="BK373" s="112"/>
      <c r="BL373" s="112"/>
      <c r="BM373" s="112"/>
      <c r="BN373" s="112"/>
      <c r="BO373" s="112"/>
      <c r="BP373" s="112"/>
      <c r="BQ373" s="112"/>
      <c r="BR373" s="112"/>
      <c r="BS373" s="112"/>
      <c r="BT373" s="112"/>
      <c r="BU373" s="112"/>
      <c r="BV373" s="112"/>
      <c r="BW373" s="112"/>
      <c r="BX373" s="112"/>
      <c r="BY373" s="112"/>
      <c r="BZ373" s="112"/>
      <c r="CA373" s="112"/>
      <c r="CB373" s="112"/>
      <c r="CC373" s="112"/>
      <c r="CD373" s="112"/>
      <c r="CE373" s="112"/>
    </row>
    <row r="374" spans="1:8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12"/>
      <c r="AU374" s="112"/>
      <c r="AV374" s="112"/>
      <c r="AW374" s="112"/>
      <c r="AX374" s="112"/>
      <c r="AY374" s="112"/>
      <c r="AZ374" s="112"/>
      <c r="BA374" s="112"/>
      <c r="BB374" s="112"/>
      <c r="BC374" s="112"/>
      <c r="BD374" s="112"/>
      <c r="BE374" s="112"/>
      <c r="BF374" s="112"/>
      <c r="BG374" s="112"/>
      <c r="BH374" s="112"/>
      <c r="BI374" s="112"/>
      <c r="BJ374" s="112"/>
      <c r="BK374" s="112"/>
      <c r="BL374" s="112"/>
      <c r="BM374" s="112"/>
      <c r="BN374" s="112"/>
      <c r="BO374" s="112"/>
      <c r="BP374" s="112"/>
      <c r="BQ374" s="112"/>
      <c r="BR374" s="112"/>
      <c r="BS374" s="112"/>
      <c r="BT374" s="112"/>
      <c r="BU374" s="112"/>
      <c r="BV374" s="112"/>
      <c r="BW374" s="112"/>
      <c r="BX374" s="112"/>
      <c r="BY374" s="112"/>
      <c r="BZ374" s="112"/>
      <c r="CA374" s="112"/>
      <c r="CB374" s="112"/>
      <c r="CC374" s="112"/>
      <c r="CD374" s="112"/>
      <c r="CE374" s="112"/>
    </row>
    <row r="375" spans="1:8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12"/>
      <c r="AU375" s="112"/>
      <c r="AV375" s="112"/>
      <c r="AW375" s="112"/>
      <c r="AX375" s="112"/>
      <c r="AY375" s="112"/>
      <c r="AZ375" s="112"/>
      <c r="BA375" s="112"/>
      <c r="BB375" s="112"/>
      <c r="BC375" s="112"/>
      <c r="BD375" s="112"/>
      <c r="BE375" s="112"/>
      <c r="BF375" s="112"/>
      <c r="BG375" s="112"/>
      <c r="BH375" s="112"/>
      <c r="BI375" s="112"/>
      <c r="BJ375" s="112"/>
      <c r="BK375" s="112"/>
      <c r="BL375" s="112"/>
      <c r="BM375" s="112"/>
      <c r="BN375" s="112"/>
      <c r="BO375" s="112"/>
      <c r="BP375" s="112"/>
      <c r="BQ375" s="112"/>
      <c r="BR375" s="112"/>
      <c r="BS375" s="112"/>
      <c r="BT375" s="112"/>
      <c r="BU375" s="112"/>
      <c r="BV375" s="112"/>
      <c r="BW375" s="112"/>
      <c r="BX375" s="112"/>
      <c r="BY375" s="112"/>
      <c r="BZ375" s="112"/>
      <c r="CA375" s="112"/>
      <c r="CB375" s="112"/>
      <c r="CC375" s="112"/>
      <c r="CD375" s="112"/>
      <c r="CE375" s="112"/>
    </row>
    <row r="376" spans="1:8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112"/>
      <c r="BI376" s="112"/>
      <c r="BJ376" s="112"/>
      <c r="BK376" s="112"/>
      <c r="BL376" s="112"/>
      <c r="BM376" s="112"/>
      <c r="BN376" s="112"/>
      <c r="BO376" s="112"/>
      <c r="BP376" s="112"/>
      <c r="BQ376" s="112"/>
      <c r="BR376" s="112"/>
      <c r="BS376" s="112"/>
      <c r="BT376" s="112"/>
      <c r="BU376" s="112"/>
      <c r="BV376" s="112"/>
      <c r="BW376" s="112"/>
      <c r="BX376" s="112"/>
      <c r="BY376" s="112"/>
      <c r="BZ376" s="112"/>
      <c r="CA376" s="112"/>
      <c r="CB376" s="112"/>
      <c r="CC376" s="112"/>
      <c r="CD376" s="112"/>
      <c r="CE376" s="112"/>
    </row>
    <row r="377" spans="1:8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112"/>
      <c r="BI377" s="112"/>
      <c r="BJ377" s="112"/>
      <c r="BK377" s="112"/>
      <c r="BL377" s="112"/>
      <c r="BM377" s="112"/>
      <c r="BN377" s="112"/>
      <c r="BO377" s="112"/>
      <c r="BP377" s="112"/>
      <c r="BQ377" s="112"/>
      <c r="BR377" s="112"/>
      <c r="BS377" s="112"/>
      <c r="BT377" s="112"/>
      <c r="BU377" s="112"/>
      <c r="BV377" s="112"/>
      <c r="BW377" s="112"/>
      <c r="BX377" s="112"/>
      <c r="BY377" s="112"/>
      <c r="BZ377" s="112"/>
      <c r="CA377" s="112"/>
      <c r="CB377" s="112"/>
      <c r="CC377" s="112"/>
      <c r="CD377" s="112"/>
      <c r="CE377" s="112"/>
    </row>
    <row r="378" spans="1:8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112"/>
      <c r="BI378" s="112"/>
      <c r="BJ378" s="112"/>
      <c r="BK378" s="112"/>
      <c r="BL378" s="112"/>
      <c r="BM378" s="112"/>
      <c r="BN378" s="112"/>
      <c r="BO378" s="112"/>
      <c r="BP378" s="112"/>
      <c r="BQ378" s="112"/>
      <c r="BR378" s="112"/>
      <c r="BS378" s="112"/>
      <c r="BT378" s="112"/>
      <c r="BU378" s="112"/>
      <c r="BV378" s="112"/>
      <c r="BW378" s="112"/>
      <c r="BX378" s="112"/>
      <c r="BY378" s="112"/>
      <c r="BZ378" s="112"/>
      <c r="CA378" s="112"/>
      <c r="CB378" s="112"/>
      <c r="CC378" s="112"/>
      <c r="CD378" s="112"/>
      <c r="CE378" s="112"/>
    </row>
    <row r="379" spans="1:8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112"/>
      <c r="BI379" s="112"/>
      <c r="BJ379" s="112"/>
      <c r="BK379" s="112"/>
      <c r="BL379" s="112"/>
      <c r="BM379" s="112"/>
      <c r="BN379" s="112"/>
      <c r="BO379" s="112"/>
      <c r="BP379" s="112"/>
      <c r="BQ379" s="112"/>
      <c r="BR379" s="112"/>
      <c r="BS379" s="112"/>
      <c r="BT379" s="112"/>
      <c r="BU379" s="112"/>
      <c r="BV379" s="112"/>
      <c r="BW379" s="112"/>
      <c r="BX379" s="112"/>
      <c r="BY379" s="112"/>
      <c r="BZ379" s="112"/>
      <c r="CA379" s="112"/>
      <c r="CB379" s="112"/>
      <c r="CC379" s="112"/>
      <c r="CD379" s="112"/>
      <c r="CE379" s="112"/>
    </row>
    <row r="380" spans="1:8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12"/>
      <c r="AU380" s="112"/>
      <c r="AV380" s="112"/>
      <c r="AW380" s="112"/>
      <c r="AX380" s="112"/>
      <c r="AY380" s="112"/>
      <c r="AZ380" s="112"/>
      <c r="BA380" s="112"/>
      <c r="BB380" s="112"/>
      <c r="BC380" s="112"/>
      <c r="BD380" s="112"/>
      <c r="BE380" s="112"/>
      <c r="BF380" s="112"/>
      <c r="BG380" s="112"/>
      <c r="BH380" s="112"/>
      <c r="BI380" s="112"/>
      <c r="BJ380" s="112"/>
      <c r="BK380" s="112"/>
      <c r="BL380" s="112"/>
      <c r="BM380" s="112"/>
      <c r="BN380" s="112"/>
      <c r="BO380" s="112"/>
      <c r="BP380" s="112"/>
      <c r="BQ380" s="112"/>
      <c r="BR380" s="112"/>
      <c r="BS380" s="112"/>
      <c r="BT380" s="112"/>
      <c r="BU380" s="112"/>
      <c r="BV380" s="112"/>
      <c r="BW380" s="112"/>
      <c r="BX380" s="112"/>
      <c r="BY380" s="112"/>
      <c r="BZ380" s="112"/>
      <c r="CA380" s="112"/>
      <c r="CB380" s="112"/>
      <c r="CC380" s="112"/>
      <c r="CD380" s="112"/>
      <c r="CE380" s="112"/>
    </row>
    <row r="381" spans="1:8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12"/>
      <c r="AU381" s="112"/>
      <c r="AV381" s="112"/>
      <c r="AW381" s="112"/>
      <c r="AX381" s="112"/>
      <c r="AY381" s="112"/>
      <c r="AZ381" s="112"/>
      <c r="BA381" s="112"/>
      <c r="BB381" s="112"/>
      <c r="BC381" s="112"/>
      <c r="BD381" s="112"/>
      <c r="BE381" s="112"/>
      <c r="BF381" s="112"/>
      <c r="BG381" s="112"/>
      <c r="BH381" s="112"/>
      <c r="BI381" s="112"/>
      <c r="BJ381" s="112"/>
      <c r="BK381" s="112"/>
      <c r="BL381" s="112"/>
      <c r="BM381" s="112"/>
      <c r="BN381" s="112"/>
      <c r="BO381" s="112"/>
      <c r="BP381" s="112"/>
      <c r="BQ381" s="112"/>
      <c r="BR381" s="112"/>
      <c r="BS381" s="112"/>
      <c r="BT381" s="112"/>
      <c r="BU381" s="112"/>
      <c r="BV381" s="112"/>
      <c r="BW381" s="112"/>
      <c r="BX381" s="112"/>
      <c r="BY381" s="112"/>
      <c r="BZ381" s="112"/>
      <c r="CA381" s="112"/>
      <c r="CB381" s="112"/>
      <c r="CC381" s="112"/>
      <c r="CD381" s="112"/>
      <c r="CE381" s="112"/>
    </row>
    <row r="382" spans="1:8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2"/>
      <c r="BJ382" s="112"/>
      <c r="BK382" s="112"/>
      <c r="BL382" s="112"/>
      <c r="BM382" s="112"/>
      <c r="BN382" s="112"/>
      <c r="BO382" s="112"/>
      <c r="BP382" s="112"/>
      <c r="BQ382" s="112"/>
      <c r="BR382" s="112"/>
      <c r="BS382" s="112"/>
      <c r="BT382" s="112"/>
      <c r="BU382" s="112"/>
      <c r="BV382" s="112"/>
      <c r="BW382" s="112"/>
      <c r="BX382" s="112"/>
      <c r="BY382" s="112"/>
      <c r="BZ382" s="112"/>
      <c r="CA382" s="112"/>
      <c r="CB382" s="112"/>
      <c r="CC382" s="112"/>
      <c r="CD382" s="112"/>
      <c r="CE382" s="112"/>
    </row>
    <row r="383" spans="1: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12"/>
      <c r="AU383" s="112"/>
      <c r="AV383" s="112"/>
      <c r="AW383" s="112"/>
      <c r="AX383" s="112"/>
      <c r="AY383" s="112"/>
      <c r="AZ383" s="112"/>
      <c r="BA383" s="112"/>
      <c r="BB383" s="112"/>
      <c r="BC383" s="112"/>
      <c r="BD383" s="112"/>
      <c r="BE383" s="112"/>
      <c r="BF383" s="112"/>
      <c r="BG383" s="112"/>
      <c r="BH383" s="112"/>
      <c r="BI383" s="112"/>
      <c r="BJ383" s="112"/>
      <c r="BK383" s="112"/>
      <c r="BL383" s="112"/>
      <c r="BM383" s="112"/>
      <c r="BN383" s="112"/>
      <c r="BO383" s="112"/>
      <c r="BP383" s="112"/>
      <c r="BQ383" s="112"/>
      <c r="BR383" s="112"/>
      <c r="BS383" s="112"/>
      <c r="BT383" s="112"/>
      <c r="BU383" s="112"/>
      <c r="BV383" s="112"/>
      <c r="BW383" s="112"/>
      <c r="BX383" s="112"/>
      <c r="BY383" s="112"/>
      <c r="BZ383" s="112"/>
      <c r="CA383" s="112"/>
      <c r="CB383" s="112"/>
      <c r="CC383" s="112"/>
      <c r="CD383" s="112"/>
      <c r="CE383" s="112"/>
    </row>
    <row r="384" spans="1:8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12"/>
      <c r="AU384" s="112"/>
      <c r="AV384" s="112"/>
      <c r="AW384" s="112"/>
      <c r="AX384" s="112"/>
      <c r="AY384" s="112"/>
      <c r="AZ384" s="112"/>
      <c r="BA384" s="112"/>
      <c r="BB384" s="112"/>
      <c r="BC384" s="112"/>
      <c r="BD384" s="112"/>
      <c r="BE384" s="112"/>
      <c r="BF384" s="112"/>
      <c r="BG384" s="112"/>
      <c r="BH384" s="112"/>
      <c r="BI384" s="112"/>
      <c r="BJ384" s="112"/>
      <c r="BK384" s="112"/>
      <c r="BL384" s="112"/>
      <c r="BM384" s="112"/>
      <c r="BN384" s="112"/>
      <c r="BO384" s="112"/>
      <c r="BP384" s="112"/>
      <c r="BQ384" s="112"/>
      <c r="BR384" s="112"/>
      <c r="BS384" s="112"/>
      <c r="BT384" s="112"/>
      <c r="BU384" s="112"/>
      <c r="BV384" s="112"/>
      <c r="BW384" s="112"/>
      <c r="BX384" s="112"/>
      <c r="BY384" s="112"/>
      <c r="BZ384" s="112"/>
      <c r="CA384" s="112"/>
      <c r="CB384" s="112"/>
      <c r="CC384" s="112"/>
      <c r="CD384" s="112"/>
      <c r="CE384" s="112"/>
    </row>
    <row r="385" spans="1: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12"/>
      <c r="AU385" s="112"/>
      <c r="AV385" s="112"/>
      <c r="AW385" s="112"/>
      <c r="AX385" s="112"/>
      <c r="AY385" s="112"/>
      <c r="AZ385" s="112"/>
      <c r="BA385" s="112"/>
      <c r="BB385" s="112"/>
      <c r="BC385" s="112"/>
      <c r="BD385" s="112"/>
      <c r="BE385" s="112"/>
      <c r="BF385" s="112"/>
      <c r="BG385" s="112"/>
      <c r="BH385" s="112"/>
      <c r="BI385" s="112"/>
      <c r="BJ385" s="112"/>
      <c r="BK385" s="112"/>
      <c r="BL385" s="112"/>
      <c r="BM385" s="112"/>
      <c r="BN385" s="112"/>
      <c r="BO385" s="112"/>
      <c r="BP385" s="112"/>
      <c r="BQ385" s="112"/>
      <c r="BR385" s="112"/>
      <c r="BS385" s="112"/>
      <c r="BT385" s="112"/>
      <c r="BU385" s="112"/>
      <c r="BV385" s="112"/>
      <c r="BW385" s="112"/>
      <c r="BX385" s="112"/>
      <c r="BY385" s="112"/>
      <c r="BZ385" s="112"/>
      <c r="CA385" s="112"/>
      <c r="CB385" s="112"/>
      <c r="CC385" s="112"/>
      <c r="CD385" s="112"/>
      <c r="CE385" s="112"/>
    </row>
    <row r="386" spans="1: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12"/>
      <c r="AU386" s="112"/>
      <c r="AV386" s="112"/>
      <c r="AW386" s="112"/>
      <c r="AX386" s="112"/>
      <c r="AY386" s="112"/>
      <c r="AZ386" s="112"/>
      <c r="BA386" s="112"/>
      <c r="BB386" s="112"/>
      <c r="BC386" s="112"/>
      <c r="BD386" s="112"/>
      <c r="BE386" s="112"/>
      <c r="BF386" s="112"/>
      <c r="BG386" s="112"/>
      <c r="BH386" s="112"/>
      <c r="BI386" s="112"/>
      <c r="BJ386" s="112"/>
      <c r="BK386" s="112"/>
      <c r="BL386" s="112"/>
      <c r="BM386" s="112"/>
      <c r="BN386" s="112"/>
      <c r="BO386" s="112"/>
      <c r="BP386" s="112"/>
      <c r="BQ386" s="112"/>
      <c r="BR386" s="112"/>
      <c r="BS386" s="112"/>
      <c r="BT386" s="112"/>
      <c r="BU386" s="112"/>
      <c r="BV386" s="112"/>
      <c r="BW386" s="112"/>
      <c r="BX386" s="112"/>
      <c r="BY386" s="112"/>
      <c r="BZ386" s="112"/>
      <c r="CA386" s="112"/>
      <c r="CB386" s="112"/>
      <c r="CC386" s="112"/>
      <c r="CD386" s="112"/>
      <c r="CE386" s="112"/>
    </row>
    <row r="387" spans="1: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12"/>
      <c r="AU387" s="112"/>
      <c r="AV387" s="112"/>
      <c r="AW387" s="112"/>
      <c r="AX387" s="112"/>
      <c r="AY387" s="112"/>
      <c r="AZ387" s="112"/>
      <c r="BA387" s="112"/>
      <c r="BB387" s="112"/>
      <c r="BC387" s="112"/>
      <c r="BD387" s="112"/>
      <c r="BE387" s="112"/>
      <c r="BF387" s="112"/>
      <c r="BG387" s="112"/>
      <c r="BH387" s="112"/>
      <c r="BI387" s="112"/>
      <c r="BJ387" s="112"/>
      <c r="BK387" s="112"/>
      <c r="BL387" s="112"/>
      <c r="BM387" s="112"/>
      <c r="BN387" s="112"/>
      <c r="BO387" s="112"/>
      <c r="BP387" s="112"/>
      <c r="BQ387" s="112"/>
      <c r="BR387" s="112"/>
      <c r="BS387" s="112"/>
      <c r="BT387" s="112"/>
      <c r="BU387" s="112"/>
      <c r="BV387" s="112"/>
      <c r="BW387" s="112"/>
      <c r="BX387" s="112"/>
      <c r="BY387" s="112"/>
      <c r="BZ387" s="112"/>
      <c r="CA387" s="112"/>
      <c r="CB387" s="112"/>
      <c r="CC387" s="112"/>
      <c r="CD387" s="112"/>
      <c r="CE387" s="112"/>
    </row>
    <row r="388" spans="1: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2"/>
      <c r="BJ388" s="112"/>
      <c r="BK388" s="112"/>
      <c r="BL388" s="112"/>
      <c r="BM388" s="112"/>
      <c r="BN388" s="112"/>
      <c r="BO388" s="112"/>
      <c r="BP388" s="112"/>
      <c r="BQ388" s="112"/>
      <c r="BR388" s="112"/>
      <c r="BS388" s="112"/>
      <c r="BT388" s="112"/>
      <c r="BU388" s="112"/>
      <c r="BV388" s="112"/>
      <c r="BW388" s="112"/>
      <c r="BX388" s="112"/>
      <c r="BY388" s="112"/>
      <c r="BZ388" s="112"/>
      <c r="CA388" s="112"/>
      <c r="CB388" s="112"/>
      <c r="CC388" s="112"/>
      <c r="CD388" s="112"/>
      <c r="CE388" s="112"/>
    </row>
    <row r="389" spans="1: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  <c r="BM389" s="112"/>
      <c r="BN389" s="112"/>
      <c r="BO389" s="112"/>
      <c r="BP389" s="112"/>
      <c r="BQ389" s="112"/>
      <c r="BR389" s="112"/>
      <c r="BS389" s="112"/>
      <c r="BT389" s="112"/>
      <c r="BU389" s="112"/>
      <c r="BV389" s="112"/>
      <c r="BW389" s="112"/>
      <c r="BX389" s="112"/>
      <c r="BY389" s="112"/>
      <c r="BZ389" s="112"/>
      <c r="CA389" s="112"/>
      <c r="CB389" s="112"/>
      <c r="CC389" s="112"/>
      <c r="CD389" s="112"/>
      <c r="CE389" s="112"/>
    </row>
    <row r="390" spans="1: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12"/>
      <c r="AU390" s="112"/>
      <c r="AV390" s="112"/>
      <c r="AW390" s="112"/>
      <c r="AX390" s="112"/>
      <c r="AY390" s="112"/>
      <c r="AZ390" s="112"/>
      <c r="BA390" s="112"/>
      <c r="BB390" s="112"/>
      <c r="BC390" s="112"/>
      <c r="BD390" s="112"/>
      <c r="BE390" s="112"/>
      <c r="BF390" s="112"/>
      <c r="BG390" s="112"/>
      <c r="BH390" s="112"/>
      <c r="BI390" s="112"/>
      <c r="BJ390" s="112"/>
      <c r="BK390" s="112"/>
      <c r="BL390" s="112"/>
      <c r="BM390" s="112"/>
      <c r="BN390" s="112"/>
      <c r="BO390" s="112"/>
      <c r="BP390" s="112"/>
      <c r="BQ390" s="112"/>
      <c r="BR390" s="112"/>
      <c r="BS390" s="112"/>
      <c r="BT390" s="112"/>
      <c r="BU390" s="112"/>
      <c r="BV390" s="112"/>
      <c r="BW390" s="112"/>
      <c r="BX390" s="112"/>
      <c r="BY390" s="112"/>
      <c r="BZ390" s="112"/>
      <c r="CA390" s="112"/>
      <c r="CB390" s="112"/>
      <c r="CC390" s="112"/>
      <c r="CD390" s="112"/>
      <c r="CE390" s="112"/>
    </row>
    <row r="391" spans="1: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12"/>
      <c r="AU391" s="112"/>
      <c r="AV391" s="112"/>
      <c r="AW391" s="112"/>
      <c r="AX391" s="112"/>
      <c r="AY391" s="112"/>
      <c r="AZ391" s="112"/>
      <c r="BA391" s="112"/>
      <c r="BB391" s="112"/>
      <c r="BC391" s="112"/>
      <c r="BD391" s="112"/>
      <c r="BE391" s="112"/>
      <c r="BF391" s="112"/>
      <c r="BG391" s="112"/>
      <c r="BH391" s="112"/>
      <c r="BI391" s="112"/>
      <c r="BJ391" s="112"/>
      <c r="BK391" s="112"/>
      <c r="BL391" s="112"/>
      <c r="BM391" s="112"/>
      <c r="BN391" s="112"/>
      <c r="BO391" s="112"/>
      <c r="BP391" s="112"/>
      <c r="BQ391" s="112"/>
      <c r="BR391" s="112"/>
      <c r="BS391" s="112"/>
      <c r="BT391" s="112"/>
      <c r="BU391" s="112"/>
      <c r="BV391" s="112"/>
      <c r="BW391" s="112"/>
      <c r="BX391" s="112"/>
      <c r="BY391" s="112"/>
      <c r="BZ391" s="112"/>
      <c r="CA391" s="112"/>
      <c r="CB391" s="112"/>
      <c r="CC391" s="112"/>
      <c r="CD391" s="112"/>
      <c r="CE391" s="112"/>
    </row>
    <row r="392" spans="1: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12"/>
      <c r="AU392" s="112"/>
      <c r="AV392" s="112"/>
      <c r="AW392" s="112"/>
      <c r="AX392" s="112"/>
      <c r="AY392" s="112"/>
      <c r="AZ392" s="112"/>
      <c r="BA392" s="112"/>
      <c r="BB392" s="112"/>
      <c r="BC392" s="112"/>
      <c r="BD392" s="112"/>
      <c r="BE392" s="112"/>
      <c r="BF392" s="112"/>
      <c r="BG392" s="112"/>
      <c r="BH392" s="112"/>
      <c r="BI392" s="112"/>
      <c r="BJ392" s="112"/>
      <c r="BK392" s="112"/>
      <c r="BL392" s="112"/>
      <c r="BM392" s="112"/>
      <c r="BN392" s="112"/>
      <c r="BO392" s="112"/>
      <c r="BP392" s="112"/>
      <c r="BQ392" s="112"/>
      <c r="BR392" s="112"/>
      <c r="BS392" s="112"/>
      <c r="BT392" s="112"/>
      <c r="BU392" s="112"/>
      <c r="BV392" s="112"/>
      <c r="BW392" s="112"/>
      <c r="BX392" s="112"/>
      <c r="BY392" s="112"/>
      <c r="BZ392" s="112"/>
      <c r="CA392" s="112"/>
      <c r="CB392" s="112"/>
      <c r="CC392" s="112"/>
      <c r="CD392" s="112"/>
      <c r="CE392" s="112"/>
    </row>
    <row r="393" spans="1: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12"/>
      <c r="AU393" s="112"/>
      <c r="AV393" s="112"/>
      <c r="AW393" s="112"/>
      <c r="AX393" s="112"/>
      <c r="AY393" s="112"/>
      <c r="AZ393" s="112"/>
      <c r="BA393" s="112"/>
      <c r="BB393" s="112"/>
      <c r="BC393" s="112"/>
      <c r="BD393" s="112"/>
      <c r="BE393" s="112"/>
      <c r="BF393" s="112"/>
      <c r="BG393" s="112"/>
      <c r="BH393" s="112"/>
      <c r="BI393" s="112"/>
      <c r="BJ393" s="112"/>
      <c r="BK393" s="112"/>
      <c r="BL393" s="112"/>
      <c r="BM393" s="112"/>
      <c r="BN393" s="112"/>
      <c r="BO393" s="112"/>
      <c r="BP393" s="112"/>
      <c r="BQ393" s="112"/>
      <c r="BR393" s="112"/>
      <c r="BS393" s="112"/>
      <c r="BT393" s="112"/>
      <c r="BU393" s="112"/>
      <c r="BV393" s="112"/>
      <c r="BW393" s="112"/>
      <c r="BX393" s="112"/>
      <c r="BY393" s="112"/>
      <c r="BZ393" s="112"/>
      <c r="CA393" s="112"/>
      <c r="CB393" s="112"/>
      <c r="CC393" s="112"/>
      <c r="CD393" s="112"/>
      <c r="CE393" s="112"/>
    </row>
    <row r="394" spans="1: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12"/>
      <c r="AU394" s="112"/>
      <c r="AV394" s="112"/>
      <c r="AW394" s="112"/>
      <c r="AX394" s="112"/>
      <c r="AY394" s="112"/>
      <c r="AZ394" s="112"/>
      <c r="BA394" s="112"/>
      <c r="BB394" s="112"/>
      <c r="BC394" s="112"/>
      <c r="BD394" s="112"/>
      <c r="BE394" s="112"/>
      <c r="BF394" s="112"/>
      <c r="BG394" s="112"/>
      <c r="BH394" s="112"/>
      <c r="BI394" s="112"/>
      <c r="BJ394" s="112"/>
      <c r="BK394" s="112"/>
      <c r="BL394" s="112"/>
      <c r="BM394" s="112"/>
      <c r="BN394" s="112"/>
      <c r="BO394" s="112"/>
      <c r="BP394" s="112"/>
      <c r="BQ394" s="112"/>
      <c r="BR394" s="112"/>
      <c r="BS394" s="112"/>
      <c r="BT394" s="112"/>
      <c r="BU394" s="112"/>
      <c r="BV394" s="112"/>
      <c r="BW394" s="112"/>
      <c r="BX394" s="112"/>
      <c r="BY394" s="112"/>
      <c r="BZ394" s="112"/>
      <c r="CA394" s="112"/>
      <c r="CB394" s="112"/>
      <c r="CC394" s="112"/>
      <c r="CD394" s="112"/>
      <c r="CE394" s="112"/>
    </row>
    <row r="395" spans="1: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12"/>
      <c r="AU395" s="112"/>
      <c r="AV395" s="112"/>
      <c r="AW395" s="112"/>
      <c r="AX395" s="112"/>
      <c r="AY395" s="112"/>
      <c r="AZ395" s="112"/>
      <c r="BA395" s="112"/>
      <c r="BB395" s="112"/>
      <c r="BC395" s="112"/>
      <c r="BD395" s="112"/>
      <c r="BE395" s="112"/>
      <c r="BF395" s="112"/>
      <c r="BG395" s="112"/>
      <c r="BH395" s="112"/>
      <c r="BI395" s="112"/>
      <c r="BJ395" s="112"/>
      <c r="BK395" s="112"/>
      <c r="BL395" s="112"/>
      <c r="BM395" s="112"/>
      <c r="BN395" s="112"/>
      <c r="BO395" s="112"/>
      <c r="BP395" s="112"/>
      <c r="BQ395" s="112"/>
      <c r="BR395" s="112"/>
      <c r="BS395" s="112"/>
      <c r="BT395" s="112"/>
      <c r="BU395" s="112"/>
      <c r="BV395" s="112"/>
      <c r="BW395" s="112"/>
      <c r="BX395" s="112"/>
      <c r="BY395" s="112"/>
      <c r="BZ395" s="112"/>
      <c r="CA395" s="112"/>
      <c r="CB395" s="112"/>
      <c r="CC395" s="112"/>
      <c r="CD395" s="112"/>
      <c r="CE395" s="112"/>
    </row>
    <row r="396" spans="1: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12"/>
      <c r="AU396" s="112"/>
      <c r="AV396" s="112"/>
      <c r="AW396" s="112"/>
      <c r="AX396" s="112"/>
      <c r="AY396" s="112"/>
      <c r="AZ396" s="112"/>
      <c r="BA396" s="112"/>
      <c r="BB396" s="112"/>
      <c r="BC396" s="112"/>
      <c r="BD396" s="112"/>
      <c r="BE396" s="112"/>
      <c r="BF396" s="112"/>
      <c r="BG396" s="112"/>
      <c r="BH396" s="112"/>
      <c r="BI396" s="112"/>
      <c r="BJ396" s="112"/>
      <c r="BK396" s="112"/>
      <c r="BL396" s="112"/>
      <c r="BM396" s="112"/>
      <c r="BN396" s="112"/>
      <c r="BO396" s="112"/>
      <c r="BP396" s="112"/>
      <c r="BQ396" s="112"/>
      <c r="BR396" s="112"/>
      <c r="BS396" s="112"/>
      <c r="BT396" s="112"/>
      <c r="BU396" s="112"/>
      <c r="BV396" s="112"/>
      <c r="BW396" s="112"/>
      <c r="BX396" s="112"/>
      <c r="BY396" s="112"/>
      <c r="BZ396" s="112"/>
      <c r="CA396" s="112"/>
      <c r="CB396" s="112"/>
      <c r="CC396" s="112"/>
      <c r="CD396" s="112"/>
      <c r="CE396" s="112"/>
    </row>
    <row r="397" spans="1: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2"/>
      <c r="BJ397" s="112"/>
      <c r="BK397" s="112"/>
      <c r="BL397" s="112"/>
      <c r="BM397" s="112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  <c r="BZ397" s="112"/>
      <c r="CA397" s="112"/>
      <c r="CB397" s="112"/>
      <c r="CC397" s="112"/>
      <c r="CD397" s="112"/>
      <c r="CE397" s="112"/>
    </row>
    <row r="398" spans="1: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12"/>
      <c r="AU398" s="112"/>
      <c r="AV398" s="112"/>
      <c r="AW398" s="112"/>
      <c r="AX398" s="112"/>
      <c r="AY398" s="112"/>
      <c r="AZ398" s="112"/>
      <c r="BA398" s="112"/>
      <c r="BB398" s="112"/>
      <c r="BC398" s="112"/>
      <c r="BD398" s="112"/>
      <c r="BE398" s="112"/>
      <c r="BF398" s="112"/>
      <c r="BG398" s="112"/>
      <c r="BH398" s="112"/>
      <c r="BI398" s="112"/>
      <c r="BJ398" s="112"/>
      <c r="BK398" s="112"/>
      <c r="BL398" s="112"/>
      <c r="BM398" s="112"/>
      <c r="BN398" s="112"/>
      <c r="BO398" s="112"/>
      <c r="BP398" s="112"/>
      <c r="BQ398" s="112"/>
      <c r="BR398" s="112"/>
      <c r="BS398" s="112"/>
      <c r="BT398" s="112"/>
      <c r="BU398" s="112"/>
      <c r="BV398" s="112"/>
      <c r="BW398" s="112"/>
      <c r="BX398" s="112"/>
      <c r="BY398" s="112"/>
      <c r="BZ398" s="112"/>
      <c r="CA398" s="112"/>
      <c r="CB398" s="112"/>
      <c r="CC398" s="112"/>
      <c r="CD398" s="112"/>
      <c r="CE398" s="112"/>
    </row>
    <row r="399" spans="1: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</row>
    <row r="400" spans="1: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12"/>
      <c r="AU400" s="112"/>
      <c r="AV400" s="112"/>
      <c r="AW400" s="112"/>
      <c r="AX400" s="112"/>
      <c r="AY400" s="112"/>
      <c r="AZ400" s="112"/>
      <c r="BA400" s="112"/>
      <c r="BB400" s="112"/>
      <c r="BC400" s="112"/>
      <c r="BD400" s="112"/>
      <c r="BE400" s="112"/>
      <c r="BF400" s="112"/>
      <c r="BG400" s="112"/>
      <c r="BH400" s="112"/>
      <c r="BI400" s="112"/>
      <c r="BJ400" s="112"/>
      <c r="BK400" s="112"/>
      <c r="BL400" s="112"/>
      <c r="BM400" s="112"/>
      <c r="BN400" s="112"/>
      <c r="BO400" s="112"/>
      <c r="BP400" s="112"/>
      <c r="BQ400" s="112"/>
      <c r="BR400" s="112"/>
      <c r="BS400" s="112"/>
      <c r="BT400" s="112"/>
      <c r="BU400" s="112"/>
      <c r="BV400" s="112"/>
      <c r="BW400" s="112"/>
      <c r="BX400" s="112"/>
      <c r="BY400" s="112"/>
      <c r="BZ400" s="112"/>
      <c r="CA400" s="112"/>
      <c r="CB400" s="112"/>
      <c r="CC400" s="112"/>
      <c r="CD400" s="112"/>
      <c r="CE400" s="112"/>
    </row>
    <row r="401" spans="1: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/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12"/>
      <c r="BS401" s="112"/>
      <c r="BT401" s="112"/>
      <c r="BU401" s="112"/>
      <c r="BV401" s="112"/>
      <c r="BW401" s="112"/>
      <c r="BX401" s="112"/>
      <c r="BY401" s="112"/>
      <c r="BZ401" s="112"/>
      <c r="CA401" s="112"/>
      <c r="CB401" s="112"/>
      <c r="CC401" s="112"/>
      <c r="CD401" s="112"/>
      <c r="CE401" s="112"/>
    </row>
    <row r="402" spans="1: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12"/>
      <c r="AU402" s="112"/>
      <c r="AV402" s="112"/>
      <c r="AW402" s="112"/>
      <c r="AX402" s="112"/>
      <c r="AY402" s="112"/>
      <c r="AZ402" s="112"/>
      <c r="BA402" s="112"/>
      <c r="BB402" s="112"/>
      <c r="BC402" s="112"/>
      <c r="BD402" s="112"/>
      <c r="BE402" s="112"/>
      <c r="BF402" s="112"/>
      <c r="BG402" s="112"/>
      <c r="BH402" s="112"/>
      <c r="BI402" s="112"/>
      <c r="BJ402" s="112"/>
      <c r="BK402" s="112"/>
      <c r="BL402" s="112"/>
      <c r="BM402" s="112"/>
      <c r="BN402" s="112"/>
      <c r="BO402" s="112"/>
      <c r="BP402" s="112"/>
      <c r="BQ402" s="112"/>
      <c r="BR402" s="112"/>
      <c r="BS402" s="112"/>
      <c r="BT402" s="112"/>
      <c r="BU402" s="112"/>
      <c r="BV402" s="112"/>
      <c r="BW402" s="112"/>
      <c r="BX402" s="112"/>
      <c r="BY402" s="112"/>
      <c r="BZ402" s="112"/>
      <c r="CA402" s="112"/>
      <c r="CB402" s="112"/>
      <c r="CC402" s="112"/>
      <c r="CD402" s="112"/>
      <c r="CE402" s="112"/>
    </row>
    <row r="403" spans="1: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12"/>
      <c r="BJ403" s="112"/>
      <c r="BK403" s="112"/>
      <c r="BL403" s="112"/>
      <c r="BM403" s="112"/>
      <c r="BN403" s="112"/>
      <c r="BO403" s="112"/>
      <c r="BP403" s="112"/>
      <c r="BQ403" s="112"/>
      <c r="BR403" s="112"/>
      <c r="BS403" s="112"/>
      <c r="BT403" s="112"/>
      <c r="BU403" s="112"/>
      <c r="BV403" s="112"/>
      <c r="BW403" s="112"/>
      <c r="BX403" s="112"/>
      <c r="BY403" s="112"/>
      <c r="BZ403" s="112"/>
      <c r="CA403" s="112"/>
      <c r="CB403" s="112"/>
      <c r="CC403" s="112"/>
      <c r="CD403" s="112"/>
      <c r="CE403" s="112"/>
    </row>
    <row r="404" spans="1: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12"/>
      <c r="AU404" s="112"/>
      <c r="AV404" s="112"/>
      <c r="AW404" s="112"/>
      <c r="AX404" s="112"/>
      <c r="AY404" s="112"/>
      <c r="AZ404" s="112"/>
      <c r="BA404" s="112"/>
      <c r="BB404" s="112"/>
      <c r="BC404" s="112"/>
      <c r="BD404" s="112"/>
      <c r="BE404" s="112"/>
      <c r="BF404" s="112"/>
      <c r="BG404" s="112"/>
      <c r="BH404" s="112"/>
      <c r="BI404" s="112"/>
      <c r="BJ404" s="112"/>
      <c r="BK404" s="112"/>
      <c r="BL404" s="112"/>
      <c r="BM404" s="112"/>
      <c r="BN404" s="112"/>
      <c r="BO404" s="112"/>
      <c r="BP404" s="112"/>
      <c r="BQ404" s="112"/>
      <c r="BR404" s="112"/>
      <c r="BS404" s="112"/>
      <c r="BT404" s="112"/>
      <c r="BU404" s="112"/>
      <c r="BV404" s="112"/>
      <c r="BW404" s="112"/>
      <c r="BX404" s="112"/>
      <c r="BY404" s="112"/>
      <c r="BZ404" s="112"/>
      <c r="CA404" s="112"/>
      <c r="CB404" s="112"/>
      <c r="CC404" s="112"/>
      <c r="CD404" s="112"/>
      <c r="CE404" s="112"/>
    </row>
    <row r="405" spans="1: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12"/>
      <c r="AU405" s="112"/>
      <c r="AV405" s="112"/>
      <c r="AW405" s="112"/>
      <c r="AX405" s="112"/>
      <c r="AY405" s="112"/>
      <c r="AZ405" s="112"/>
      <c r="BA405" s="112"/>
      <c r="BB405" s="112"/>
      <c r="BC405" s="112"/>
      <c r="BD405" s="112"/>
      <c r="BE405" s="112"/>
      <c r="BF405" s="112"/>
      <c r="BG405" s="112"/>
      <c r="BH405" s="112"/>
      <c r="BI405" s="112"/>
      <c r="BJ405" s="112"/>
      <c r="BK405" s="112"/>
      <c r="BL405" s="112"/>
      <c r="BM405" s="112"/>
      <c r="BN405" s="112"/>
      <c r="BO405" s="112"/>
      <c r="BP405" s="112"/>
      <c r="BQ405" s="112"/>
      <c r="BR405" s="112"/>
      <c r="BS405" s="112"/>
      <c r="BT405" s="112"/>
      <c r="BU405" s="112"/>
      <c r="BV405" s="112"/>
      <c r="BW405" s="112"/>
      <c r="BX405" s="112"/>
      <c r="BY405" s="112"/>
      <c r="BZ405" s="112"/>
      <c r="CA405" s="112"/>
      <c r="CB405" s="112"/>
      <c r="CC405" s="112"/>
      <c r="CD405" s="112"/>
      <c r="CE405" s="112"/>
    </row>
    <row r="406" spans="1: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12"/>
      <c r="AU406" s="112"/>
      <c r="AV406" s="112"/>
      <c r="AW406" s="112"/>
      <c r="AX406" s="112"/>
      <c r="AY406" s="112"/>
      <c r="AZ406" s="112"/>
      <c r="BA406" s="112"/>
      <c r="BB406" s="112"/>
      <c r="BC406" s="112"/>
      <c r="BD406" s="112"/>
      <c r="BE406" s="112"/>
      <c r="BF406" s="112"/>
      <c r="BG406" s="112"/>
      <c r="BH406" s="112"/>
      <c r="BI406" s="112"/>
      <c r="BJ406" s="112"/>
      <c r="BK406" s="112"/>
      <c r="BL406" s="112"/>
      <c r="BM406" s="112"/>
      <c r="BN406" s="112"/>
      <c r="BO406" s="112"/>
      <c r="BP406" s="112"/>
      <c r="BQ406" s="112"/>
      <c r="BR406" s="112"/>
      <c r="BS406" s="112"/>
      <c r="BT406" s="112"/>
      <c r="BU406" s="112"/>
      <c r="BV406" s="112"/>
      <c r="BW406" s="112"/>
      <c r="BX406" s="112"/>
      <c r="BY406" s="112"/>
      <c r="BZ406" s="112"/>
      <c r="CA406" s="112"/>
      <c r="CB406" s="112"/>
      <c r="CC406" s="112"/>
      <c r="CD406" s="112"/>
      <c r="CE406" s="112"/>
    </row>
    <row r="407" spans="1: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2"/>
      <c r="BJ407" s="112"/>
      <c r="BK407" s="112"/>
      <c r="BL407" s="112"/>
      <c r="BM407" s="112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  <c r="BZ407" s="112"/>
      <c r="CA407" s="112"/>
      <c r="CB407" s="112"/>
      <c r="CC407" s="112"/>
      <c r="CD407" s="112"/>
      <c r="CE407" s="112"/>
    </row>
    <row r="408" spans="1: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  <c r="BM408" s="112"/>
      <c r="BN408" s="112"/>
      <c r="BO408" s="112"/>
      <c r="BP408" s="112"/>
      <c r="BQ408" s="112"/>
      <c r="BR408" s="112"/>
      <c r="BS408" s="112"/>
      <c r="BT408" s="112"/>
      <c r="BU408" s="112"/>
      <c r="BV408" s="112"/>
      <c r="BW408" s="112"/>
      <c r="BX408" s="112"/>
      <c r="BY408" s="112"/>
      <c r="BZ408" s="112"/>
      <c r="CA408" s="112"/>
      <c r="CB408" s="112"/>
      <c r="CC408" s="112"/>
      <c r="CD408" s="112"/>
      <c r="CE408" s="112"/>
    </row>
    <row r="409" spans="1: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12"/>
      <c r="AU409" s="112"/>
      <c r="AV409" s="112"/>
      <c r="AW409" s="112"/>
      <c r="AX409" s="112"/>
      <c r="AY409" s="112"/>
      <c r="AZ409" s="112"/>
      <c r="BA409" s="112"/>
      <c r="BB409" s="112"/>
      <c r="BC409" s="112"/>
      <c r="BD409" s="112"/>
      <c r="BE409" s="112"/>
      <c r="BF409" s="112"/>
      <c r="BG409" s="112"/>
      <c r="BH409" s="112"/>
      <c r="BI409" s="112"/>
      <c r="BJ409" s="112"/>
      <c r="BK409" s="112"/>
      <c r="BL409" s="112"/>
      <c r="BM409" s="112"/>
      <c r="BN409" s="112"/>
      <c r="BO409" s="112"/>
      <c r="BP409" s="112"/>
      <c r="BQ409" s="112"/>
      <c r="BR409" s="112"/>
      <c r="BS409" s="112"/>
      <c r="BT409" s="112"/>
      <c r="BU409" s="112"/>
      <c r="BV409" s="112"/>
      <c r="BW409" s="112"/>
      <c r="BX409" s="112"/>
      <c r="BY409" s="112"/>
      <c r="BZ409" s="112"/>
      <c r="CA409" s="112"/>
      <c r="CB409" s="112"/>
      <c r="CC409" s="112"/>
      <c r="CD409" s="112"/>
      <c r="CE409" s="112"/>
    </row>
    <row r="410" spans="1: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12"/>
      <c r="AU410" s="112"/>
      <c r="AV410" s="112"/>
      <c r="AW410" s="112"/>
      <c r="AX410" s="112"/>
      <c r="AY410" s="112"/>
      <c r="AZ410" s="112"/>
      <c r="BA410" s="112"/>
      <c r="BB410" s="112"/>
      <c r="BC410" s="112"/>
      <c r="BD410" s="112"/>
      <c r="BE410" s="112"/>
      <c r="BF410" s="112"/>
      <c r="BG410" s="112"/>
      <c r="BH410" s="112"/>
      <c r="BI410" s="112"/>
      <c r="BJ410" s="112"/>
      <c r="BK410" s="112"/>
      <c r="BL410" s="112"/>
      <c r="BM410" s="112"/>
      <c r="BN410" s="112"/>
      <c r="BO410" s="112"/>
      <c r="BP410" s="112"/>
      <c r="BQ410" s="112"/>
      <c r="BR410" s="112"/>
      <c r="BS410" s="112"/>
      <c r="BT410" s="112"/>
      <c r="BU410" s="112"/>
      <c r="BV410" s="112"/>
      <c r="BW410" s="112"/>
      <c r="BX410" s="112"/>
      <c r="BY410" s="112"/>
      <c r="BZ410" s="112"/>
      <c r="CA410" s="112"/>
      <c r="CB410" s="112"/>
      <c r="CC410" s="112"/>
      <c r="CD410" s="112"/>
      <c r="CE410" s="112"/>
    </row>
    <row r="411" spans="1: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12"/>
      <c r="AU411" s="112"/>
      <c r="AV411" s="112"/>
      <c r="AW411" s="112"/>
      <c r="AX411" s="112"/>
      <c r="AY411" s="112"/>
      <c r="AZ411" s="112"/>
      <c r="BA411" s="112"/>
      <c r="BB411" s="112"/>
      <c r="BC411" s="112"/>
      <c r="BD411" s="112"/>
      <c r="BE411" s="112"/>
      <c r="BF411" s="112"/>
      <c r="BG411" s="112"/>
      <c r="BH411" s="112"/>
      <c r="BI411" s="112"/>
      <c r="BJ411" s="112"/>
      <c r="BK411" s="112"/>
      <c r="BL411" s="112"/>
      <c r="BM411" s="112"/>
      <c r="BN411" s="112"/>
      <c r="BO411" s="112"/>
      <c r="BP411" s="112"/>
      <c r="BQ411" s="112"/>
      <c r="BR411" s="112"/>
      <c r="BS411" s="112"/>
      <c r="BT411" s="112"/>
      <c r="BU411" s="112"/>
      <c r="BV411" s="112"/>
      <c r="BW411" s="112"/>
      <c r="BX411" s="112"/>
      <c r="BY411" s="112"/>
      <c r="BZ411" s="112"/>
      <c r="CA411" s="112"/>
      <c r="CB411" s="112"/>
      <c r="CC411" s="112"/>
      <c r="CD411" s="112"/>
      <c r="CE411" s="112"/>
    </row>
    <row r="412" spans="1: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12"/>
      <c r="AU412" s="112"/>
      <c r="AV412" s="112"/>
      <c r="AW412" s="112"/>
      <c r="AX412" s="112"/>
      <c r="AY412" s="112"/>
      <c r="AZ412" s="112"/>
      <c r="BA412" s="112"/>
      <c r="BB412" s="112"/>
      <c r="BC412" s="112"/>
      <c r="BD412" s="112"/>
      <c r="BE412" s="112"/>
      <c r="BF412" s="112"/>
      <c r="BG412" s="112"/>
      <c r="BH412" s="112"/>
      <c r="BI412" s="112"/>
      <c r="BJ412" s="112"/>
      <c r="BK412" s="112"/>
      <c r="BL412" s="112"/>
      <c r="BM412" s="112"/>
      <c r="BN412" s="112"/>
      <c r="BO412" s="112"/>
      <c r="BP412" s="112"/>
      <c r="BQ412" s="112"/>
      <c r="BR412" s="112"/>
      <c r="BS412" s="112"/>
      <c r="BT412" s="112"/>
      <c r="BU412" s="112"/>
      <c r="BV412" s="112"/>
      <c r="BW412" s="112"/>
      <c r="BX412" s="112"/>
      <c r="BY412" s="112"/>
      <c r="BZ412" s="112"/>
      <c r="CA412" s="112"/>
      <c r="CB412" s="112"/>
      <c r="CC412" s="112"/>
      <c r="CD412" s="112"/>
      <c r="CE412" s="112"/>
    </row>
    <row r="413" spans="1: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12"/>
      <c r="AU413" s="112"/>
      <c r="AV413" s="112"/>
      <c r="AW413" s="112"/>
      <c r="AX413" s="112"/>
      <c r="AY413" s="112"/>
      <c r="AZ413" s="112"/>
      <c r="BA413" s="112"/>
      <c r="BB413" s="112"/>
      <c r="BC413" s="112"/>
      <c r="BD413" s="112"/>
      <c r="BE413" s="112"/>
      <c r="BF413" s="112"/>
      <c r="BG413" s="112"/>
      <c r="BH413" s="112"/>
      <c r="BI413" s="112"/>
      <c r="BJ413" s="112"/>
      <c r="BK413" s="112"/>
      <c r="BL413" s="112"/>
      <c r="BM413" s="112"/>
      <c r="BN413" s="112"/>
      <c r="BO413" s="112"/>
      <c r="BP413" s="112"/>
      <c r="BQ413" s="112"/>
      <c r="BR413" s="112"/>
      <c r="BS413" s="112"/>
      <c r="BT413" s="112"/>
      <c r="BU413" s="112"/>
      <c r="BV413" s="112"/>
      <c r="BW413" s="112"/>
      <c r="BX413" s="112"/>
      <c r="BY413" s="112"/>
      <c r="BZ413" s="112"/>
      <c r="CA413" s="112"/>
      <c r="CB413" s="112"/>
      <c r="CC413" s="112"/>
      <c r="CD413" s="112"/>
      <c r="CE413" s="112"/>
    </row>
    <row r="414" spans="1: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2"/>
      <c r="BJ414" s="112"/>
      <c r="BK414" s="112"/>
      <c r="BL414" s="112"/>
      <c r="BM414" s="112"/>
      <c r="BN414" s="112"/>
      <c r="BO414" s="112"/>
      <c r="BP414" s="112"/>
      <c r="BQ414" s="112"/>
      <c r="BR414" s="112"/>
      <c r="BS414" s="112"/>
      <c r="BT414" s="112"/>
      <c r="BU414" s="112"/>
      <c r="BV414" s="112"/>
      <c r="BW414" s="112"/>
      <c r="BX414" s="112"/>
      <c r="BY414" s="112"/>
      <c r="BZ414" s="112"/>
      <c r="CA414" s="112"/>
      <c r="CB414" s="112"/>
      <c r="CC414" s="112"/>
      <c r="CD414" s="112"/>
      <c r="CE414" s="112"/>
    </row>
    <row r="415" spans="1: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12"/>
      <c r="AU415" s="112"/>
      <c r="AV415" s="112"/>
      <c r="AW415" s="112"/>
      <c r="AX415" s="112"/>
      <c r="AY415" s="112"/>
      <c r="AZ415" s="112"/>
      <c r="BA415" s="112"/>
      <c r="BB415" s="112"/>
      <c r="BC415" s="112"/>
      <c r="BD415" s="112"/>
      <c r="BE415" s="112"/>
      <c r="BF415" s="112"/>
      <c r="BG415" s="112"/>
      <c r="BH415" s="112"/>
      <c r="BI415" s="112"/>
      <c r="BJ415" s="112"/>
      <c r="BK415" s="112"/>
      <c r="BL415" s="112"/>
      <c r="BM415" s="112"/>
      <c r="BN415" s="112"/>
      <c r="BO415" s="112"/>
      <c r="BP415" s="112"/>
      <c r="BQ415" s="112"/>
      <c r="BR415" s="112"/>
      <c r="BS415" s="112"/>
      <c r="BT415" s="112"/>
      <c r="BU415" s="112"/>
      <c r="BV415" s="112"/>
      <c r="BW415" s="112"/>
      <c r="BX415" s="112"/>
      <c r="BY415" s="112"/>
      <c r="BZ415" s="112"/>
      <c r="CA415" s="112"/>
      <c r="CB415" s="112"/>
      <c r="CC415" s="112"/>
      <c r="CD415" s="112"/>
      <c r="CE415" s="112"/>
    </row>
    <row r="416" spans="1: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2"/>
      <c r="BJ416" s="112"/>
      <c r="BK416" s="112"/>
      <c r="BL416" s="112"/>
      <c r="BM416" s="112"/>
      <c r="BN416" s="112"/>
      <c r="BO416" s="112"/>
      <c r="BP416" s="112"/>
      <c r="BQ416" s="112"/>
      <c r="BR416" s="112"/>
      <c r="BS416" s="112"/>
      <c r="BT416" s="112"/>
      <c r="BU416" s="112"/>
      <c r="BV416" s="112"/>
      <c r="BW416" s="112"/>
      <c r="BX416" s="112"/>
      <c r="BY416" s="112"/>
      <c r="BZ416" s="112"/>
      <c r="CA416" s="112"/>
      <c r="CB416" s="112"/>
      <c r="CC416" s="112"/>
      <c r="CD416" s="112"/>
      <c r="CE416" s="112"/>
    </row>
    <row r="417" spans="1: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2"/>
      <c r="CA417" s="112"/>
      <c r="CB417" s="112"/>
      <c r="CC417" s="112"/>
      <c r="CD417" s="112"/>
      <c r="CE417" s="112"/>
    </row>
    <row r="418" spans="1: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2"/>
      <c r="BJ418" s="112"/>
      <c r="BK418" s="112"/>
      <c r="BL418" s="112"/>
      <c r="BM418" s="112"/>
      <c r="BN418" s="112"/>
      <c r="BO418" s="112"/>
      <c r="BP418" s="112"/>
      <c r="BQ418" s="112"/>
      <c r="BR418" s="112"/>
      <c r="BS418" s="112"/>
      <c r="BT418" s="112"/>
      <c r="BU418" s="112"/>
      <c r="BV418" s="112"/>
      <c r="BW418" s="112"/>
      <c r="BX418" s="112"/>
      <c r="BY418" s="112"/>
      <c r="BZ418" s="112"/>
      <c r="CA418" s="112"/>
      <c r="CB418" s="112"/>
      <c r="CC418" s="112"/>
      <c r="CD418" s="112"/>
      <c r="CE418" s="112"/>
    </row>
    <row r="419" spans="1: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2"/>
      <c r="BJ419" s="112"/>
      <c r="BK419" s="112"/>
      <c r="BL419" s="112"/>
      <c r="BM419" s="112"/>
      <c r="BN419" s="112"/>
      <c r="BO419" s="112"/>
      <c r="BP419" s="112"/>
      <c r="BQ419" s="112"/>
      <c r="BR419" s="112"/>
      <c r="BS419" s="112"/>
      <c r="BT419" s="112"/>
      <c r="BU419" s="112"/>
      <c r="BV419" s="112"/>
      <c r="BW419" s="112"/>
      <c r="BX419" s="112"/>
      <c r="BY419" s="112"/>
      <c r="BZ419" s="112"/>
      <c r="CA419" s="112"/>
      <c r="CB419" s="112"/>
      <c r="CC419" s="112"/>
      <c r="CD419" s="112"/>
      <c r="CE419" s="112"/>
    </row>
    <row r="420" spans="1: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12"/>
      <c r="AU420" s="112"/>
      <c r="AV420" s="112"/>
      <c r="AW420" s="112"/>
      <c r="AX420" s="112"/>
      <c r="AY420" s="112"/>
      <c r="AZ420" s="112"/>
      <c r="BA420" s="112"/>
      <c r="BB420" s="112"/>
      <c r="BC420" s="112"/>
      <c r="BD420" s="112"/>
      <c r="BE420" s="112"/>
      <c r="BF420" s="112"/>
      <c r="BG420" s="112"/>
      <c r="BH420" s="112"/>
      <c r="BI420" s="112"/>
      <c r="BJ420" s="112"/>
      <c r="BK420" s="112"/>
      <c r="BL420" s="112"/>
      <c r="BM420" s="112"/>
      <c r="BN420" s="112"/>
      <c r="BO420" s="112"/>
      <c r="BP420" s="112"/>
      <c r="BQ420" s="112"/>
      <c r="BR420" s="112"/>
      <c r="BS420" s="112"/>
      <c r="BT420" s="112"/>
      <c r="BU420" s="112"/>
      <c r="BV420" s="112"/>
      <c r="BW420" s="112"/>
      <c r="BX420" s="112"/>
      <c r="BY420" s="112"/>
      <c r="BZ420" s="112"/>
      <c r="CA420" s="112"/>
      <c r="CB420" s="112"/>
      <c r="CC420" s="112"/>
      <c r="CD420" s="112"/>
      <c r="CE420" s="112"/>
    </row>
    <row r="421" spans="1: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12"/>
      <c r="BJ421" s="112"/>
      <c r="BK421" s="112"/>
      <c r="BL421" s="112"/>
      <c r="BM421" s="112"/>
      <c r="BN421" s="112"/>
      <c r="BO421" s="112"/>
      <c r="BP421" s="112"/>
      <c r="BQ421" s="112"/>
      <c r="BR421" s="112"/>
      <c r="BS421" s="112"/>
      <c r="BT421" s="112"/>
      <c r="BU421" s="112"/>
      <c r="BV421" s="112"/>
      <c r="BW421" s="112"/>
      <c r="BX421" s="112"/>
      <c r="BY421" s="112"/>
      <c r="BZ421" s="112"/>
      <c r="CA421" s="112"/>
      <c r="CB421" s="112"/>
      <c r="CC421" s="112"/>
      <c r="CD421" s="112"/>
      <c r="CE421" s="112"/>
    </row>
    <row r="422" spans="1: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12"/>
      <c r="AU422" s="112"/>
      <c r="AV422" s="112"/>
      <c r="AW422" s="112"/>
      <c r="AX422" s="112"/>
      <c r="AY422" s="112"/>
      <c r="AZ422" s="112"/>
      <c r="BA422" s="112"/>
      <c r="BB422" s="112"/>
      <c r="BC422" s="112"/>
      <c r="BD422" s="112"/>
      <c r="BE422" s="112"/>
      <c r="BF422" s="112"/>
      <c r="BG422" s="112"/>
      <c r="BH422" s="112"/>
      <c r="BI422" s="112"/>
      <c r="BJ422" s="112"/>
      <c r="BK422" s="112"/>
      <c r="BL422" s="112"/>
      <c r="BM422" s="112"/>
      <c r="BN422" s="112"/>
      <c r="BO422" s="112"/>
      <c r="BP422" s="112"/>
      <c r="BQ422" s="112"/>
      <c r="BR422" s="112"/>
      <c r="BS422" s="112"/>
      <c r="BT422" s="112"/>
      <c r="BU422" s="112"/>
      <c r="BV422" s="112"/>
      <c r="BW422" s="112"/>
      <c r="BX422" s="112"/>
      <c r="BY422" s="112"/>
      <c r="BZ422" s="112"/>
      <c r="CA422" s="112"/>
      <c r="CB422" s="112"/>
      <c r="CC422" s="112"/>
      <c r="CD422" s="112"/>
      <c r="CE422" s="112"/>
    </row>
    <row r="423" spans="1: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12"/>
      <c r="AU423" s="112"/>
      <c r="AV423" s="112"/>
      <c r="AW423" s="112"/>
      <c r="AX423" s="112"/>
      <c r="AY423" s="112"/>
      <c r="AZ423" s="112"/>
      <c r="BA423" s="112"/>
      <c r="BB423" s="112"/>
      <c r="BC423" s="112"/>
      <c r="BD423" s="112"/>
      <c r="BE423" s="112"/>
      <c r="BF423" s="112"/>
      <c r="BG423" s="112"/>
      <c r="BH423" s="112"/>
      <c r="BI423" s="112"/>
      <c r="BJ423" s="112"/>
      <c r="BK423" s="112"/>
      <c r="BL423" s="112"/>
      <c r="BM423" s="112"/>
      <c r="BN423" s="112"/>
      <c r="BO423" s="112"/>
      <c r="BP423" s="112"/>
      <c r="BQ423" s="112"/>
      <c r="BR423" s="112"/>
      <c r="BS423" s="112"/>
      <c r="BT423" s="112"/>
      <c r="BU423" s="112"/>
      <c r="BV423" s="112"/>
      <c r="BW423" s="112"/>
      <c r="BX423" s="112"/>
      <c r="BY423" s="112"/>
      <c r="BZ423" s="112"/>
      <c r="CA423" s="112"/>
      <c r="CB423" s="112"/>
      <c r="CC423" s="112"/>
      <c r="CD423" s="112"/>
      <c r="CE423" s="112"/>
    </row>
    <row r="424" spans="1: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12"/>
      <c r="AU424" s="112"/>
      <c r="AV424" s="112"/>
      <c r="AW424" s="112"/>
      <c r="AX424" s="112"/>
      <c r="AY424" s="112"/>
      <c r="AZ424" s="112"/>
      <c r="BA424" s="112"/>
      <c r="BB424" s="112"/>
      <c r="BC424" s="112"/>
      <c r="BD424" s="112"/>
      <c r="BE424" s="112"/>
      <c r="BF424" s="112"/>
      <c r="BG424" s="112"/>
      <c r="BH424" s="112"/>
      <c r="BI424" s="112"/>
      <c r="BJ424" s="112"/>
      <c r="BK424" s="112"/>
      <c r="BL424" s="112"/>
      <c r="BM424" s="112"/>
      <c r="BN424" s="112"/>
      <c r="BO424" s="112"/>
      <c r="BP424" s="112"/>
      <c r="BQ424" s="112"/>
      <c r="BR424" s="112"/>
      <c r="BS424" s="112"/>
      <c r="BT424" s="112"/>
      <c r="BU424" s="112"/>
      <c r="BV424" s="112"/>
      <c r="BW424" s="112"/>
      <c r="BX424" s="112"/>
      <c r="BY424" s="112"/>
      <c r="BZ424" s="112"/>
      <c r="CA424" s="112"/>
      <c r="CB424" s="112"/>
      <c r="CC424" s="112"/>
      <c r="CD424" s="112"/>
      <c r="CE424" s="112"/>
    </row>
    <row r="425" spans="1: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12"/>
      <c r="AU425" s="112"/>
      <c r="AV425" s="112"/>
      <c r="AW425" s="112"/>
      <c r="AX425" s="112"/>
      <c r="AY425" s="112"/>
      <c r="AZ425" s="112"/>
      <c r="BA425" s="112"/>
      <c r="BB425" s="112"/>
      <c r="BC425" s="112"/>
      <c r="BD425" s="112"/>
      <c r="BE425" s="112"/>
      <c r="BF425" s="112"/>
      <c r="BG425" s="112"/>
      <c r="BH425" s="112"/>
      <c r="BI425" s="112"/>
      <c r="BJ425" s="112"/>
      <c r="BK425" s="112"/>
      <c r="BL425" s="112"/>
      <c r="BM425" s="112"/>
      <c r="BN425" s="112"/>
      <c r="BO425" s="112"/>
      <c r="BP425" s="112"/>
      <c r="BQ425" s="112"/>
      <c r="BR425" s="112"/>
      <c r="BS425" s="112"/>
      <c r="BT425" s="112"/>
      <c r="BU425" s="112"/>
      <c r="BV425" s="112"/>
      <c r="BW425" s="112"/>
      <c r="BX425" s="112"/>
      <c r="BY425" s="112"/>
      <c r="BZ425" s="112"/>
      <c r="CA425" s="112"/>
      <c r="CB425" s="112"/>
      <c r="CC425" s="112"/>
      <c r="CD425" s="112"/>
      <c r="CE425" s="112"/>
    </row>
    <row r="426" spans="1: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12"/>
      <c r="AU426" s="112"/>
      <c r="AV426" s="112"/>
      <c r="AW426" s="112"/>
      <c r="AX426" s="112"/>
      <c r="AY426" s="112"/>
      <c r="AZ426" s="112"/>
      <c r="BA426" s="112"/>
      <c r="BB426" s="112"/>
      <c r="BC426" s="112"/>
      <c r="BD426" s="112"/>
      <c r="BE426" s="112"/>
      <c r="BF426" s="112"/>
      <c r="BG426" s="112"/>
      <c r="BH426" s="112"/>
      <c r="BI426" s="112"/>
      <c r="BJ426" s="112"/>
      <c r="BK426" s="112"/>
      <c r="BL426" s="112"/>
      <c r="BM426" s="112"/>
      <c r="BN426" s="112"/>
      <c r="BO426" s="112"/>
      <c r="BP426" s="112"/>
      <c r="BQ426" s="112"/>
      <c r="BR426" s="112"/>
      <c r="BS426" s="112"/>
      <c r="BT426" s="112"/>
      <c r="BU426" s="112"/>
      <c r="BV426" s="112"/>
      <c r="BW426" s="112"/>
      <c r="BX426" s="112"/>
      <c r="BY426" s="112"/>
      <c r="BZ426" s="112"/>
      <c r="CA426" s="112"/>
      <c r="CB426" s="112"/>
      <c r="CC426" s="112"/>
      <c r="CD426" s="112"/>
      <c r="CE426" s="112"/>
    </row>
    <row r="427" spans="1: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12"/>
      <c r="AU427" s="112"/>
      <c r="AV427" s="112"/>
      <c r="AW427" s="112"/>
      <c r="AX427" s="112"/>
      <c r="AY427" s="112"/>
      <c r="AZ427" s="112"/>
      <c r="BA427" s="112"/>
      <c r="BB427" s="112"/>
      <c r="BC427" s="112"/>
      <c r="BD427" s="112"/>
      <c r="BE427" s="112"/>
      <c r="BF427" s="112"/>
      <c r="BG427" s="112"/>
      <c r="BH427" s="112"/>
      <c r="BI427" s="112"/>
      <c r="BJ427" s="112"/>
      <c r="BK427" s="112"/>
      <c r="BL427" s="112"/>
      <c r="BM427" s="112"/>
      <c r="BN427" s="112"/>
      <c r="BO427" s="112"/>
      <c r="BP427" s="112"/>
      <c r="BQ427" s="112"/>
      <c r="BR427" s="112"/>
      <c r="BS427" s="112"/>
      <c r="BT427" s="112"/>
      <c r="BU427" s="112"/>
      <c r="BV427" s="112"/>
      <c r="BW427" s="112"/>
      <c r="BX427" s="112"/>
      <c r="BY427" s="112"/>
      <c r="BZ427" s="112"/>
      <c r="CA427" s="112"/>
      <c r="CB427" s="112"/>
      <c r="CC427" s="112"/>
      <c r="CD427" s="112"/>
      <c r="CE427" s="112"/>
    </row>
    <row r="428" spans="1: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12"/>
      <c r="AU428" s="112"/>
      <c r="AV428" s="112"/>
      <c r="AW428" s="112"/>
      <c r="AX428" s="112"/>
      <c r="AY428" s="112"/>
      <c r="AZ428" s="112"/>
      <c r="BA428" s="112"/>
      <c r="BB428" s="112"/>
      <c r="BC428" s="112"/>
      <c r="BD428" s="112"/>
      <c r="BE428" s="112"/>
      <c r="BF428" s="112"/>
      <c r="BG428" s="112"/>
      <c r="BH428" s="112"/>
      <c r="BI428" s="112"/>
      <c r="BJ428" s="112"/>
      <c r="BK428" s="112"/>
      <c r="BL428" s="112"/>
      <c r="BM428" s="112"/>
      <c r="BN428" s="112"/>
      <c r="BO428" s="112"/>
      <c r="BP428" s="112"/>
      <c r="BQ428" s="112"/>
      <c r="BR428" s="112"/>
      <c r="BS428" s="112"/>
      <c r="BT428" s="112"/>
      <c r="BU428" s="112"/>
      <c r="BV428" s="112"/>
      <c r="BW428" s="112"/>
      <c r="BX428" s="112"/>
      <c r="BY428" s="112"/>
      <c r="BZ428" s="112"/>
      <c r="CA428" s="112"/>
      <c r="CB428" s="112"/>
      <c r="CC428" s="112"/>
      <c r="CD428" s="112"/>
      <c r="CE428" s="112"/>
    </row>
    <row r="429" spans="1: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12"/>
      <c r="AU429" s="112"/>
      <c r="AV429" s="112"/>
      <c r="AW429" s="112"/>
      <c r="AX429" s="112"/>
      <c r="AY429" s="112"/>
      <c r="AZ429" s="112"/>
      <c r="BA429" s="112"/>
      <c r="BB429" s="112"/>
      <c r="BC429" s="112"/>
      <c r="BD429" s="112"/>
      <c r="BE429" s="112"/>
      <c r="BF429" s="112"/>
      <c r="BG429" s="112"/>
      <c r="BH429" s="112"/>
      <c r="BI429" s="112"/>
      <c r="BJ429" s="112"/>
      <c r="BK429" s="112"/>
      <c r="BL429" s="112"/>
      <c r="BM429" s="112"/>
      <c r="BN429" s="112"/>
      <c r="BO429" s="112"/>
      <c r="BP429" s="112"/>
      <c r="BQ429" s="112"/>
      <c r="BR429" s="112"/>
      <c r="BS429" s="112"/>
      <c r="BT429" s="112"/>
      <c r="BU429" s="112"/>
      <c r="BV429" s="112"/>
      <c r="BW429" s="112"/>
      <c r="BX429" s="112"/>
      <c r="BY429" s="112"/>
      <c r="BZ429" s="112"/>
      <c r="CA429" s="112"/>
      <c r="CB429" s="112"/>
      <c r="CC429" s="112"/>
      <c r="CD429" s="112"/>
      <c r="CE429" s="112"/>
    </row>
    <row r="430" spans="1: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12"/>
      <c r="AU430" s="112"/>
      <c r="AV430" s="112"/>
      <c r="AW430" s="112"/>
      <c r="AX430" s="112"/>
      <c r="AY430" s="112"/>
      <c r="AZ430" s="112"/>
      <c r="BA430" s="112"/>
      <c r="BB430" s="112"/>
      <c r="BC430" s="112"/>
      <c r="BD430" s="112"/>
      <c r="BE430" s="112"/>
      <c r="BF430" s="112"/>
      <c r="BG430" s="112"/>
      <c r="BH430" s="112"/>
      <c r="BI430" s="112"/>
      <c r="BJ430" s="112"/>
      <c r="BK430" s="112"/>
      <c r="BL430" s="112"/>
      <c r="BM430" s="112"/>
      <c r="BN430" s="112"/>
      <c r="BO430" s="112"/>
      <c r="BP430" s="112"/>
      <c r="BQ430" s="112"/>
      <c r="BR430" s="112"/>
      <c r="BS430" s="112"/>
      <c r="BT430" s="112"/>
      <c r="BU430" s="112"/>
      <c r="BV430" s="112"/>
      <c r="BW430" s="112"/>
      <c r="BX430" s="112"/>
      <c r="BY430" s="112"/>
      <c r="BZ430" s="112"/>
      <c r="CA430" s="112"/>
      <c r="CB430" s="112"/>
      <c r="CC430" s="112"/>
      <c r="CD430" s="112"/>
      <c r="CE430" s="112"/>
    </row>
    <row r="431" spans="1: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12"/>
      <c r="AU431" s="112"/>
      <c r="AV431" s="112"/>
      <c r="AW431" s="112"/>
      <c r="AX431" s="112"/>
      <c r="AY431" s="112"/>
      <c r="AZ431" s="112"/>
      <c r="BA431" s="112"/>
      <c r="BB431" s="112"/>
      <c r="BC431" s="112"/>
      <c r="BD431" s="112"/>
      <c r="BE431" s="112"/>
      <c r="BF431" s="112"/>
      <c r="BG431" s="112"/>
      <c r="BH431" s="112"/>
      <c r="BI431" s="112"/>
      <c r="BJ431" s="112"/>
      <c r="BK431" s="112"/>
      <c r="BL431" s="112"/>
      <c r="BM431" s="112"/>
      <c r="BN431" s="112"/>
      <c r="BO431" s="112"/>
      <c r="BP431" s="112"/>
      <c r="BQ431" s="112"/>
      <c r="BR431" s="112"/>
      <c r="BS431" s="112"/>
      <c r="BT431" s="112"/>
      <c r="BU431" s="112"/>
      <c r="BV431" s="112"/>
      <c r="BW431" s="112"/>
      <c r="BX431" s="112"/>
      <c r="BY431" s="112"/>
      <c r="BZ431" s="112"/>
      <c r="CA431" s="112"/>
      <c r="CB431" s="112"/>
      <c r="CC431" s="112"/>
      <c r="CD431" s="112"/>
      <c r="CE431" s="112"/>
    </row>
    <row r="432" spans="1: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12"/>
      <c r="AU432" s="112"/>
      <c r="AV432" s="112"/>
      <c r="AW432" s="112"/>
      <c r="AX432" s="112"/>
      <c r="AY432" s="112"/>
      <c r="AZ432" s="112"/>
      <c r="BA432" s="112"/>
      <c r="BB432" s="112"/>
      <c r="BC432" s="112"/>
      <c r="BD432" s="112"/>
      <c r="BE432" s="112"/>
      <c r="BF432" s="112"/>
      <c r="BG432" s="112"/>
      <c r="BH432" s="112"/>
      <c r="BI432" s="112"/>
      <c r="BJ432" s="112"/>
      <c r="BK432" s="112"/>
      <c r="BL432" s="112"/>
      <c r="BM432" s="112"/>
      <c r="BN432" s="112"/>
      <c r="BO432" s="112"/>
      <c r="BP432" s="112"/>
      <c r="BQ432" s="112"/>
      <c r="BR432" s="112"/>
      <c r="BS432" s="112"/>
      <c r="BT432" s="112"/>
      <c r="BU432" s="112"/>
      <c r="BV432" s="112"/>
      <c r="BW432" s="112"/>
      <c r="BX432" s="112"/>
      <c r="BY432" s="112"/>
      <c r="BZ432" s="112"/>
      <c r="CA432" s="112"/>
      <c r="CB432" s="112"/>
      <c r="CC432" s="112"/>
      <c r="CD432" s="112"/>
      <c r="CE432" s="112"/>
    </row>
    <row r="433" spans="1: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12"/>
      <c r="AU433" s="112"/>
      <c r="AV433" s="112"/>
      <c r="AW433" s="112"/>
      <c r="AX433" s="112"/>
      <c r="AY433" s="112"/>
      <c r="AZ433" s="112"/>
      <c r="BA433" s="112"/>
      <c r="BB433" s="112"/>
      <c r="BC433" s="112"/>
      <c r="BD433" s="112"/>
      <c r="BE433" s="112"/>
      <c r="BF433" s="112"/>
      <c r="BG433" s="112"/>
      <c r="BH433" s="112"/>
      <c r="BI433" s="112"/>
      <c r="BJ433" s="112"/>
      <c r="BK433" s="112"/>
      <c r="BL433" s="112"/>
      <c r="BM433" s="112"/>
      <c r="BN433" s="112"/>
      <c r="BO433" s="112"/>
      <c r="BP433" s="112"/>
      <c r="BQ433" s="112"/>
      <c r="BR433" s="112"/>
      <c r="BS433" s="112"/>
      <c r="BT433" s="112"/>
      <c r="BU433" s="112"/>
      <c r="BV433" s="112"/>
      <c r="BW433" s="112"/>
      <c r="BX433" s="112"/>
      <c r="BY433" s="112"/>
      <c r="BZ433" s="112"/>
      <c r="CA433" s="112"/>
      <c r="CB433" s="112"/>
      <c r="CC433" s="112"/>
      <c r="CD433" s="112"/>
      <c r="CE433" s="112"/>
    </row>
    <row r="434" spans="1: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12"/>
      <c r="AU434" s="112"/>
      <c r="AV434" s="112"/>
      <c r="AW434" s="112"/>
      <c r="AX434" s="112"/>
      <c r="AY434" s="112"/>
      <c r="AZ434" s="112"/>
      <c r="BA434" s="112"/>
      <c r="BB434" s="112"/>
      <c r="BC434" s="112"/>
      <c r="BD434" s="112"/>
      <c r="BE434" s="112"/>
      <c r="BF434" s="112"/>
      <c r="BG434" s="112"/>
      <c r="BH434" s="112"/>
      <c r="BI434" s="112"/>
      <c r="BJ434" s="112"/>
      <c r="BK434" s="112"/>
      <c r="BL434" s="112"/>
      <c r="BM434" s="112"/>
      <c r="BN434" s="112"/>
      <c r="BO434" s="112"/>
      <c r="BP434" s="112"/>
      <c r="BQ434" s="112"/>
      <c r="BR434" s="112"/>
      <c r="BS434" s="112"/>
      <c r="BT434" s="112"/>
      <c r="BU434" s="112"/>
      <c r="BV434" s="112"/>
      <c r="BW434" s="112"/>
      <c r="BX434" s="112"/>
      <c r="BY434" s="112"/>
      <c r="BZ434" s="112"/>
      <c r="CA434" s="112"/>
      <c r="CB434" s="112"/>
      <c r="CC434" s="112"/>
      <c r="CD434" s="112"/>
      <c r="CE434" s="112"/>
    </row>
    <row r="435" spans="1: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12"/>
      <c r="AU435" s="112"/>
      <c r="AV435" s="112"/>
      <c r="AW435" s="112"/>
      <c r="AX435" s="112"/>
      <c r="AY435" s="112"/>
      <c r="AZ435" s="112"/>
      <c r="BA435" s="112"/>
      <c r="BB435" s="112"/>
      <c r="BC435" s="112"/>
      <c r="BD435" s="112"/>
      <c r="BE435" s="112"/>
      <c r="BF435" s="112"/>
      <c r="BG435" s="112"/>
      <c r="BH435" s="112"/>
      <c r="BI435" s="112"/>
      <c r="BJ435" s="112"/>
      <c r="BK435" s="112"/>
      <c r="BL435" s="112"/>
      <c r="BM435" s="112"/>
      <c r="BN435" s="112"/>
      <c r="BO435" s="112"/>
      <c r="BP435" s="112"/>
      <c r="BQ435" s="112"/>
      <c r="BR435" s="112"/>
      <c r="BS435" s="112"/>
      <c r="BT435" s="112"/>
      <c r="BU435" s="112"/>
      <c r="BV435" s="112"/>
      <c r="BW435" s="112"/>
      <c r="BX435" s="112"/>
      <c r="BY435" s="112"/>
      <c r="BZ435" s="112"/>
      <c r="CA435" s="112"/>
      <c r="CB435" s="112"/>
      <c r="CC435" s="112"/>
      <c r="CD435" s="112"/>
      <c r="CE435" s="112"/>
    </row>
    <row r="436" spans="1: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12"/>
      <c r="AU436" s="112"/>
      <c r="AV436" s="112"/>
      <c r="AW436" s="112"/>
      <c r="AX436" s="112"/>
      <c r="AY436" s="112"/>
      <c r="AZ436" s="112"/>
      <c r="BA436" s="112"/>
      <c r="BB436" s="112"/>
      <c r="BC436" s="112"/>
      <c r="BD436" s="112"/>
      <c r="BE436" s="112"/>
      <c r="BF436" s="112"/>
      <c r="BG436" s="112"/>
      <c r="BH436" s="112"/>
      <c r="BI436" s="112"/>
      <c r="BJ436" s="112"/>
      <c r="BK436" s="112"/>
      <c r="BL436" s="112"/>
      <c r="BM436" s="112"/>
      <c r="BN436" s="112"/>
      <c r="BO436" s="112"/>
      <c r="BP436" s="112"/>
      <c r="BQ436" s="112"/>
      <c r="BR436" s="112"/>
      <c r="BS436" s="112"/>
      <c r="BT436" s="112"/>
      <c r="BU436" s="112"/>
      <c r="BV436" s="112"/>
      <c r="BW436" s="112"/>
      <c r="BX436" s="112"/>
      <c r="BY436" s="112"/>
      <c r="BZ436" s="112"/>
      <c r="CA436" s="112"/>
      <c r="CB436" s="112"/>
      <c r="CC436" s="112"/>
      <c r="CD436" s="112"/>
      <c r="CE436" s="112"/>
    </row>
    <row r="437" spans="1: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12"/>
      <c r="AU437" s="112"/>
      <c r="AV437" s="112"/>
      <c r="AW437" s="112"/>
      <c r="AX437" s="112"/>
      <c r="AY437" s="112"/>
      <c r="AZ437" s="112"/>
      <c r="BA437" s="112"/>
      <c r="BB437" s="112"/>
      <c r="BC437" s="112"/>
      <c r="BD437" s="112"/>
      <c r="BE437" s="112"/>
      <c r="BF437" s="112"/>
      <c r="BG437" s="112"/>
      <c r="BH437" s="112"/>
      <c r="BI437" s="112"/>
      <c r="BJ437" s="112"/>
      <c r="BK437" s="112"/>
      <c r="BL437" s="112"/>
      <c r="BM437" s="112"/>
      <c r="BN437" s="112"/>
      <c r="BO437" s="112"/>
      <c r="BP437" s="112"/>
      <c r="BQ437" s="112"/>
      <c r="BR437" s="112"/>
      <c r="BS437" s="112"/>
      <c r="BT437" s="112"/>
      <c r="BU437" s="112"/>
      <c r="BV437" s="112"/>
      <c r="BW437" s="112"/>
      <c r="BX437" s="112"/>
      <c r="BY437" s="112"/>
      <c r="BZ437" s="112"/>
      <c r="CA437" s="112"/>
      <c r="CB437" s="112"/>
      <c r="CC437" s="112"/>
      <c r="CD437" s="112"/>
      <c r="CE437" s="112"/>
    </row>
    <row r="438" spans="1: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12"/>
      <c r="AU438" s="112"/>
      <c r="AV438" s="112"/>
      <c r="AW438" s="112"/>
      <c r="AX438" s="112"/>
      <c r="AY438" s="112"/>
      <c r="AZ438" s="112"/>
      <c r="BA438" s="112"/>
      <c r="BB438" s="112"/>
      <c r="BC438" s="112"/>
      <c r="BD438" s="112"/>
      <c r="BE438" s="112"/>
      <c r="BF438" s="112"/>
      <c r="BG438" s="112"/>
      <c r="BH438" s="112"/>
      <c r="BI438" s="112"/>
      <c r="BJ438" s="112"/>
      <c r="BK438" s="112"/>
      <c r="BL438" s="112"/>
      <c r="BM438" s="112"/>
      <c r="BN438" s="112"/>
      <c r="BO438" s="112"/>
      <c r="BP438" s="112"/>
      <c r="BQ438" s="112"/>
      <c r="BR438" s="112"/>
      <c r="BS438" s="112"/>
      <c r="BT438" s="112"/>
      <c r="BU438" s="112"/>
      <c r="BV438" s="112"/>
      <c r="BW438" s="112"/>
      <c r="BX438" s="112"/>
      <c r="BY438" s="112"/>
      <c r="BZ438" s="112"/>
      <c r="CA438" s="112"/>
      <c r="CB438" s="112"/>
      <c r="CC438" s="112"/>
      <c r="CD438" s="112"/>
      <c r="CE438" s="112"/>
    </row>
    <row r="439" spans="1: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12"/>
      <c r="AU439" s="112"/>
      <c r="AV439" s="112"/>
      <c r="AW439" s="112"/>
      <c r="AX439" s="112"/>
      <c r="AY439" s="112"/>
      <c r="AZ439" s="112"/>
      <c r="BA439" s="112"/>
      <c r="BB439" s="112"/>
      <c r="BC439" s="112"/>
      <c r="BD439" s="112"/>
      <c r="BE439" s="112"/>
      <c r="BF439" s="112"/>
      <c r="BG439" s="112"/>
      <c r="BH439" s="112"/>
      <c r="BI439" s="112"/>
      <c r="BJ439" s="112"/>
      <c r="BK439" s="112"/>
      <c r="BL439" s="112"/>
      <c r="BM439" s="112"/>
      <c r="BN439" s="112"/>
      <c r="BO439" s="112"/>
      <c r="BP439" s="112"/>
      <c r="BQ439" s="112"/>
      <c r="BR439" s="112"/>
      <c r="BS439" s="112"/>
      <c r="BT439" s="112"/>
      <c r="BU439" s="112"/>
      <c r="BV439" s="112"/>
      <c r="BW439" s="112"/>
      <c r="BX439" s="112"/>
      <c r="BY439" s="112"/>
      <c r="BZ439" s="112"/>
      <c r="CA439" s="112"/>
      <c r="CB439" s="112"/>
      <c r="CC439" s="112"/>
      <c r="CD439" s="112"/>
      <c r="CE439" s="112"/>
    </row>
    <row r="440" spans="1: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12"/>
      <c r="AU440" s="112"/>
      <c r="AV440" s="112"/>
      <c r="AW440" s="112"/>
      <c r="AX440" s="112"/>
      <c r="AY440" s="112"/>
      <c r="AZ440" s="112"/>
      <c r="BA440" s="112"/>
      <c r="BB440" s="112"/>
      <c r="BC440" s="112"/>
      <c r="BD440" s="112"/>
      <c r="BE440" s="112"/>
      <c r="BF440" s="112"/>
      <c r="BG440" s="112"/>
      <c r="BH440" s="112"/>
      <c r="BI440" s="112"/>
      <c r="BJ440" s="112"/>
      <c r="BK440" s="112"/>
      <c r="BL440" s="112"/>
      <c r="BM440" s="112"/>
      <c r="BN440" s="112"/>
      <c r="BO440" s="112"/>
      <c r="BP440" s="112"/>
      <c r="BQ440" s="112"/>
      <c r="BR440" s="112"/>
      <c r="BS440" s="112"/>
      <c r="BT440" s="112"/>
      <c r="BU440" s="112"/>
      <c r="BV440" s="112"/>
      <c r="BW440" s="112"/>
      <c r="BX440" s="112"/>
      <c r="BY440" s="112"/>
      <c r="BZ440" s="112"/>
      <c r="CA440" s="112"/>
      <c r="CB440" s="112"/>
      <c r="CC440" s="112"/>
      <c r="CD440" s="112"/>
      <c r="CE440" s="112"/>
    </row>
    <row r="441" spans="1: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12"/>
      <c r="AU441" s="112"/>
      <c r="AV441" s="112"/>
      <c r="AW441" s="112"/>
      <c r="AX441" s="112"/>
      <c r="AY441" s="112"/>
      <c r="AZ441" s="112"/>
      <c r="BA441" s="112"/>
      <c r="BB441" s="112"/>
      <c r="BC441" s="112"/>
      <c r="BD441" s="112"/>
      <c r="BE441" s="112"/>
      <c r="BF441" s="112"/>
      <c r="BG441" s="112"/>
      <c r="BH441" s="112"/>
      <c r="BI441" s="112"/>
      <c r="BJ441" s="112"/>
      <c r="BK441" s="112"/>
      <c r="BL441" s="112"/>
      <c r="BM441" s="112"/>
      <c r="BN441" s="112"/>
      <c r="BO441" s="112"/>
      <c r="BP441" s="112"/>
      <c r="BQ441" s="112"/>
      <c r="BR441" s="112"/>
      <c r="BS441" s="112"/>
      <c r="BT441" s="112"/>
      <c r="BU441" s="112"/>
      <c r="BV441" s="112"/>
      <c r="BW441" s="112"/>
      <c r="BX441" s="112"/>
      <c r="BY441" s="112"/>
      <c r="BZ441" s="112"/>
      <c r="CA441" s="112"/>
      <c r="CB441" s="112"/>
      <c r="CC441" s="112"/>
      <c r="CD441" s="112"/>
      <c r="CE441" s="112"/>
    </row>
    <row r="442" spans="1: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2"/>
      <c r="BJ442" s="112"/>
      <c r="BK442" s="112"/>
      <c r="BL442" s="112"/>
      <c r="BM442" s="112"/>
      <c r="BN442" s="112"/>
      <c r="BO442" s="112"/>
      <c r="BP442" s="112"/>
      <c r="BQ442" s="112"/>
      <c r="BR442" s="112"/>
      <c r="BS442" s="112"/>
      <c r="BT442" s="112"/>
      <c r="BU442" s="112"/>
      <c r="BV442" s="112"/>
      <c r="BW442" s="112"/>
      <c r="BX442" s="112"/>
      <c r="BY442" s="112"/>
      <c r="BZ442" s="112"/>
      <c r="CA442" s="112"/>
      <c r="CB442" s="112"/>
      <c r="CC442" s="112"/>
      <c r="CD442" s="112"/>
      <c r="CE442" s="112"/>
    </row>
    <row r="443" spans="1: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12"/>
      <c r="AU443" s="112"/>
      <c r="AV443" s="112"/>
      <c r="AW443" s="112"/>
      <c r="AX443" s="112"/>
      <c r="AY443" s="112"/>
      <c r="AZ443" s="112"/>
      <c r="BA443" s="112"/>
      <c r="BB443" s="112"/>
      <c r="BC443" s="112"/>
      <c r="BD443" s="112"/>
      <c r="BE443" s="112"/>
      <c r="BF443" s="112"/>
      <c r="BG443" s="112"/>
      <c r="BH443" s="112"/>
      <c r="BI443" s="112"/>
      <c r="BJ443" s="112"/>
      <c r="BK443" s="112"/>
      <c r="BL443" s="112"/>
      <c r="BM443" s="112"/>
      <c r="BN443" s="112"/>
      <c r="BO443" s="112"/>
      <c r="BP443" s="112"/>
      <c r="BQ443" s="112"/>
      <c r="BR443" s="112"/>
      <c r="BS443" s="112"/>
      <c r="BT443" s="112"/>
      <c r="BU443" s="112"/>
      <c r="BV443" s="112"/>
      <c r="BW443" s="112"/>
      <c r="BX443" s="112"/>
      <c r="BY443" s="112"/>
      <c r="BZ443" s="112"/>
      <c r="CA443" s="112"/>
      <c r="CB443" s="112"/>
      <c r="CC443" s="112"/>
      <c r="CD443" s="112"/>
      <c r="CE443" s="112"/>
    </row>
    <row r="444" spans="1: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12"/>
      <c r="AU444" s="112"/>
      <c r="AV444" s="112"/>
      <c r="AW444" s="112"/>
      <c r="AX444" s="112"/>
      <c r="AY444" s="112"/>
      <c r="AZ444" s="112"/>
      <c r="BA444" s="112"/>
      <c r="BB444" s="112"/>
      <c r="BC444" s="112"/>
      <c r="BD444" s="112"/>
      <c r="BE444" s="112"/>
      <c r="BF444" s="112"/>
      <c r="BG444" s="112"/>
      <c r="BH444" s="112"/>
      <c r="BI444" s="112"/>
      <c r="BJ444" s="112"/>
      <c r="BK444" s="112"/>
      <c r="BL444" s="112"/>
      <c r="BM444" s="112"/>
      <c r="BN444" s="112"/>
      <c r="BO444" s="112"/>
      <c r="BP444" s="112"/>
      <c r="BQ444" s="112"/>
      <c r="BR444" s="112"/>
      <c r="BS444" s="112"/>
      <c r="BT444" s="112"/>
      <c r="BU444" s="112"/>
      <c r="BV444" s="112"/>
      <c r="BW444" s="112"/>
      <c r="BX444" s="112"/>
      <c r="BY444" s="112"/>
      <c r="BZ444" s="112"/>
      <c r="CA444" s="112"/>
      <c r="CB444" s="112"/>
      <c r="CC444" s="112"/>
      <c r="CD444" s="112"/>
      <c r="CE444" s="112"/>
    </row>
    <row r="445" spans="1: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12"/>
      <c r="AU445" s="112"/>
      <c r="AV445" s="112"/>
      <c r="AW445" s="112"/>
      <c r="AX445" s="112"/>
      <c r="AY445" s="112"/>
      <c r="AZ445" s="112"/>
      <c r="BA445" s="112"/>
      <c r="BB445" s="112"/>
      <c r="BC445" s="112"/>
      <c r="BD445" s="112"/>
      <c r="BE445" s="112"/>
      <c r="BF445" s="112"/>
      <c r="BG445" s="112"/>
      <c r="BH445" s="112"/>
      <c r="BI445" s="112"/>
      <c r="BJ445" s="112"/>
      <c r="BK445" s="112"/>
      <c r="BL445" s="112"/>
      <c r="BM445" s="112"/>
      <c r="BN445" s="112"/>
      <c r="BO445" s="112"/>
      <c r="BP445" s="112"/>
      <c r="BQ445" s="112"/>
      <c r="BR445" s="112"/>
      <c r="BS445" s="112"/>
      <c r="BT445" s="112"/>
      <c r="BU445" s="112"/>
      <c r="BV445" s="112"/>
      <c r="BW445" s="112"/>
      <c r="BX445" s="112"/>
      <c r="BY445" s="112"/>
      <c r="BZ445" s="112"/>
      <c r="CA445" s="112"/>
      <c r="CB445" s="112"/>
      <c r="CC445" s="112"/>
      <c r="CD445" s="112"/>
      <c r="CE445" s="112"/>
    </row>
    <row r="446" spans="1: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12"/>
      <c r="AU446" s="112"/>
      <c r="AV446" s="112"/>
      <c r="AW446" s="112"/>
      <c r="AX446" s="112"/>
      <c r="AY446" s="112"/>
      <c r="AZ446" s="112"/>
      <c r="BA446" s="112"/>
      <c r="BB446" s="112"/>
      <c r="BC446" s="112"/>
      <c r="BD446" s="112"/>
      <c r="BE446" s="112"/>
      <c r="BF446" s="112"/>
      <c r="BG446" s="112"/>
      <c r="BH446" s="112"/>
      <c r="BI446" s="112"/>
      <c r="BJ446" s="112"/>
      <c r="BK446" s="112"/>
      <c r="BL446" s="112"/>
      <c r="BM446" s="112"/>
      <c r="BN446" s="112"/>
      <c r="BO446" s="112"/>
      <c r="BP446" s="112"/>
      <c r="BQ446" s="112"/>
      <c r="BR446" s="112"/>
      <c r="BS446" s="112"/>
      <c r="BT446" s="112"/>
      <c r="BU446" s="112"/>
      <c r="BV446" s="112"/>
      <c r="BW446" s="112"/>
      <c r="BX446" s="112"/>
      <c r="BY446" s="112"/>
      <c r="BZ446" s="112"/>
      <c r="CA446" s="112"/>
      <c r="CB446" s="112"/>
      <c r="CC446" s="112"/>
      <c r="CD446" s="112"/>
      <c r="CE446" s="112"/>
    </row>
    <row r="447" spans="1: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12"/>
      <c r="AU447" s="112"/>
      <c r="AV447" s="112"/>
      <c r="AW447" s="112"/>
      <c r="AX447" s="112"/>
      <c r="AY447" s="112"/>
      <c r="AZ447" s="112"/>
      <c r="BA447" s="112"/>
      <c r="BB447" s="112"/>
      <c r="BC447" s="112"/>
      <c r="BD447" s="112"/>
      <c r="BE447" s="112"/>
      <c r="BF447" s="112"/>
      <c r="BG447" s="112"/>
      <c r="BH447" s="112"/>
      <c r="BI447" s="112"/>
      <c r="BJ447" s="112"/>
      <c r="BK447" s="112"/>
      <c r="BL447" s="112"/>
      <c r="BM447" s="112"/>
      <c r="BN447" s="112"/>
      <c r="BO447" s="112"/>
      <c r="BP447" s="112"/>
      <c r="BQ447" s="112"/>
      <c r="BR447" s="112"/>
      <c r="BS447" s="112"/>
      <c r="BT447" s="112"/>
      <c r="BU447" s="112"/>
      <c r="BV447" s="112"/>
      <c r="BW447" s="112"/>
      <c r="BX447" s="112"/>
      <c r="BY447" s="112"/>
      <c r="BZ447" s="112"/>
      <c r="CA447" s="112"/>
      <c r="CB447" s="112"/>
      <c r="CC447" s="112"/>
      <c r="CD447" s="112"/>
      <c r="CE447" s="112"/>
    </row>
    <row r="448" spans="1: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12"/>
      <c r="AU448" s="112"/>
      <c r="AV448" s="112"/>
      <c r="AW448" s="112"/>
      <c r="AX448" s="112"/>
      <c r="AY448" s="112"/>
      <c r="AZ448" s="112"/>
      <c r="BA448" s="112"/>
      <c r="BB448" s="112"/>
      <c r="BC448" s="112"/>
      <c r="BD448" s="112"/>
      <c r="BE448" s="112"/>
      <c r="BF448" s="112"/>
      <c r="BG448" s="112"/>
      <c r="BH448" s="112"/>
      <c r="BI448" s="112"/>
      <c r="BJ448" s="112"/>
      <c r="BK448" s="112"/>
      <c r="BL448" s="112"/>
      <c r="BM448" s="112"/>
      <c r="BN448" s="112"/>
      <c r="BO448" s="112"/>
      <c r="BP448" s="112"/>
      <c r="BQ448" s="112"/>
      <c r="BR448" s="112"/>
      <c r="BS448" s="112"/>
      <c r="BT448" s="112"/>
      <c r="BU448" s="112"/>
      <c r="BV448" s="112"/>
      <c r="BW448" s="112"/>
      <c r="BX448" s="112"/>
      <c r="BY448" s="112"/>
      <c r="BZ448" s="112"/>
      <c r="CA448" s="112"/>
      <c r="CB448" s="112"/>
      <c r="CC448" s="112"/>
      <c r="CD448" s="112"/>
      <c r="CE448" s="112"/>
    </row>
    <row r="449" spans="1: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12"/>
      <c r="AU449" s="112"/>
      <c r="AV449" s="112"/>
      <c r="AW449" s="112"/>
      <c r="AX449" s="112"/>
      <c r="AY449" s="112"/>
      <c r="AZ449" s="112"/>
      <c r="BA449" s="112"/>
      <c r="BB449" s="112"/>
      <c r="BC449" s="112"/>
      <c r="BD449" s="112"/>
      <c r="BE449" s="112"/>
      <c r="BF449" s="112"/>
      <c r="BG449" s="112"/>
      <c r="BH449" s="112"/>
      <c r="BI449" s="112"/>
      <c r="BJ449" s="112"/>
      <c r="BK449" s="112"/>
      <c r="BL449" s="112"/>
      <c r="BM449" s="112"/>
      <c r="BN449" s="112"/>
      <c r="BO449" s="112"/>
      <c r="BP449" s="112"/>
      <c r="BQ449" s="112"/>
      <c r="BR449" s="112"/>
      <c r="BS449" s="112"/>
      <c r="BT449" s="112"/>
      <c r="BU449" s="112"/>
      <c r="BV449" s="112"/>
      <c r="BW449" s="112"/>
      <c r="BX449" s="112"/>
      <c r="BY449" s="112"/>
      <c r="BZ449" s="112"/>
      <c r="CA449" s="112"/>
      <c r="CB449" s="112"/>
      <c r="CC449" s="112"/>
      <c r="CD449" s="112"/>
      <c r="CE449" s="112"/>
    </row>
    <row r="450" spans="1: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12"/>
      <c r="AU450" s="112"/>
      <c r="AV450" s="112"/>
      <c r="AW450" s="112"/>
      <c r="AX450" s="112"/>
      <c r="AY450" s="112"/>
      <c r="AZ450" s="112"/>
      <c r="BA450" s="112"/>
      <c r="BB450" s="112"/>
      <c r="BC450" s="112"/>
      <c r="BD450" s="112"/>
      <c r="BE450" s="112"/>
      <c r="BF450" s="112"/>
      <c r="BG450" s="112"/>
      <c r="BH450" s="112"/>
      <c r="BI450" s="112"/>
      <c r="BJ450" s="112"/>
      <c r="BK450" s="112"/>
      <c r="BL450" s="112"/>
      <c r="BM450" s="112"/>
      <c r="BN450" s="112"/>
      <c r="BO450" s="112"/>
      <c r="BP450" s="112"/>
      <c r="BQ450" s="112"/>
      <c r="BR450" s="112"/>
      <c r="BS450" s="112"/>
      <c r="BT450" s="112"/>
      <c r="BU450" s="112"/>
      <c r="BV450" s="112"/>
      <c r="BW450" s="112"/>
      <c r="BX450" s="112"/>
      <c r="BY450" s="112"/>
      <c r="BZ450" s="112"/>
      <c r="CA450" s="112"/>
      <c r="CB450" s="112"/>
      <c r="CC450" s="112"/>
      <c r="CD450" s="112"/>
      <c r="CE450" s="112"/>
    </row>
    <row r="451" spans="1: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12"/>
      <c r="AU451" s="112"/>
      <c r="AV451" s="112"/>
      <c r="AW451" s="112"/>
      <c r="AX451" s="112"/>
      <c r="AY451" s="112"/>
      <c r="AZ451" s="112"/>
      <c r="BA451" s="112"/>
      <c r="BB451" s="112"/>
      <c r="BC451" s="112"/>
      <c r="BD451" s="112"/>
      <c r="BE451" s="112"/>
      <c r="BF451" s="112"/>
      <c r="BG451" s="112"/>
      <c r="BH451" s="112"/>
      <c r="BI451" s="112"/>
      <c r="BJ451" s="112"/>
      <c r="BK451" s="112"/>
      <c r="BL451" s="112"/>
      <c r="BM451" s="112"/>
      <c r="BN451" s="112"/>
      <c r="BO451" s="112"/>
      <c r="BP451" s="112"/>
      <c r="BQ451" s="112"/>
      <c r="BR451" s="112"/>
      <c r="BS451" s="112"/>
      <c r="BT451" s="112"/>
      <c r="BU451" s="112"/>
      <c r="BV451" s="112"/>
      <c r="BW451" s="112"/>
      <c r="BX451" s="112"/>
      <c r="BY451" s="112"/>
      <c r="BZ451" s="112"/>
      <c r="CA451" s="112"/>
      <c r="CB451" s="112"/>
      <c r="CC451" s="112"/>
      <c r="CD451" s="112"/>
      <c r="CE451" s="112"/>
    </row>
    <row r="452" spans="1: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12"/>
      <c r="AU452" s="112"/>
      <c r="AV452" s="112"/>
      <c r="AW452" s="112"/>
      <c r="AX452" s="112"/>
      <c r="AY452" s="112"/>
      <c r="AZ452" s="112"/>
      <c r="BA452" s="112"/>
      <c r="BB452" s="112"/>
      <c r="BC452" s="112"/>
      <c r="BD452" s="112"/>
      <c r="BE452" s="112"/>
      <c r="BF452" s="112"/>
      <c r="BG452" s="112"/>
      <c r="BH452" s="112"/>
      <c r="BI452" s="112"/>
      <c r="BJ452" s="112"/>
      <c r="BK452" s="112"/>
      <c r="BL452" s="112"/>
      <c r="BM452" s="112"/>
      <c r="BN452" s="112"/>
      <c r="BO452" s="112"/>
      <c r="BP452" s="112"/>
      <c r="BQ452" s="112"/>
      <c r="BR452" s="112"/>
      <c r="BS452" s="112"/>
      <c r="BT452" s="112"/>
      <c r="BU452" s="112"/>
      <c r="BV452" s="112"/>
      <c r="BW452" s="112"/>
      <c r="BX452" s="112"/>
      <c r="BY452" s="112"/>
      <c r="BZ452" s="112"/>
      <c r="CA452" s="112"/>
      <c r="CB452" s="112"/>
      <c r="CC452" s="112"/>
      <c r="CD452" s="112"/>
      <c r="CE452" s="112"/>
    </row>
    <row r="453" spans="1: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12"/>
      <c r="AU453" s="112"/>
      <c r="AV453" s="112"/>
      <c r="AW453" s="112"/>
      <c r="AX453" s="112"/>
      <c r="AY453" s="112"/>
      <c r="AZ453" s="112"/>
      <c r="BA453" s="112"/>
      <c r="BB453" s="112"/>
      <c r="BC453" s="112"/>
      <c r="BD453" s="112"/>
      <c r="BE453" s="112"/>
      <c r="BF453" s="112"/>
      <c r="BG453" s="112"/>
      <c r="BH453" s="112"/>
      <c r="BI453" s="112"/>
      <c r="BJ453" s="112"/>
      <c r="BK453" s="112"/>
      <c r="BL453" s="112"/>
      <c r="BM453" s="112"/>
      <c r="BN453" s="112"/>
      <c r="BO453" s="112"/>
      <c r="BP453" s="112"/>
      <c r="BQ453" s="112"/>
      <c r="BR453" s="112"/>
      <c r="BS453" s="112"/>
      <c r="BT453" s="112"/>
      <c r="BU453" s="112"/>
      <c r="BV453" s="112"/>
      <c r="BW453" s="112"/>
      <c r="BX453" s="112"/>
      <c r="BY453" s="112"/>
      <c r="BZ453" s="112"/>
      <c r="CA453" s="112"/>
      <c r="CB453" s="112"/>
      <c r="CC453" s="112"/>
      <c r="CD453" s="112"/>
      <c r="CE453" s="112"/>
    </row>
    <row r="454" spans="1: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12"/>
      <c r="AU454" s="112"/>
      <c r="AV454" s="112"/>
      <c r="AW454" s="112"/>
      <c r="AX454" s="112"/>
      <c r="AY454" s="112"/>
      <c r="AZ454" s="112"/>
      <c r="BA454" s="112"/>
      <c r="BB454" s="112"/>
      <c r="BC454" s="112"/>
      <c r="BD454" s="112"/>
      <c r="BE454" s="112"/>
      <c r="BF454" s="112"/>
      <c r="BG454" s="112"/>
      <c r="BH454" s="112"/>
      <c r="BI454" s="112"/>
      <c r="BJ454" s="112"/>
      <c r="BK454" s="112"/>
      <c r="BL454" s="112"/>
      <c r="BM454" s="112"/>
      <c r="BN454" s="112"/>
      <c r="BO454" s="112"/>
      <c r="BP454" s="112"/>
      <c r="BQ454" s="112"/>
      <c r="BR454" s="112"/>
      <c r="BS454" s="112"/>
      <c r="BT454" s="112"/>
      <c r="BU454" s="112"/>
      <c r="BV454" s="112"/>
      <c r="BW454" s="112"/>
      <c r="BX454" s="112"/>
      <c r="BY454" s="112"/>
      <c r="BZ454" s="112"/>
      <c r="CA454" s="112"/>
      <c r="CB454" s="112"/>
      <c r="CC454" s="112"/>
      <c r="CD454" s="112"/>
      <c r="CE454" s="112"/>
    </row>
    <row r="455" spans="1: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12"/>
      <c r="AU455" s="112"/>
      <c r="AV455" s="112"/>
      <c r="AW455" s="112"/>
      <c r="AX455" s="112"/>
      <c r="AY455" s="112"/>
      <c r="AZ455" s="112"/>
      <c r="BA455" s="112"/>
      <c r="BB455" s="112"/>
      <c r="BC455" s="112"/>
      <c r="BD455" s="112"/>
      <c r="BE455" s="112"/>
      <c r="BF455" s="112"/>
      <c r="BG455" s="112"/>
      <c r="BH455" s="112"/>
      <c r="BI455" s="112"/>
      <c r="BJ455" s="112"/>
      <c r="BK455" s="112"/>
      <c r="BL455" s="112"/>
      <c r="BM455" s="112"/>
      <c r="BN455" s="112"/>
      <c r="BO455" s="112"/>
      <c r="BP455" s="112"/>
      <c r="BQ455" s="112"/>
      <c r="BR455" s="112"/>
      <c r="BS455" s="112"/>
      <c r="BT455" s="112"/>
      <c r="BU455" s="112"/>
      <c r="BV455" s="112"/>
      <c r="BW455" s="112"/>
      <c r="BX455" s="112"/>
      <c r="BY455" s="112"/>
      <c r="BZ455" s="112"/>
      <c r="CA455" s="112"/>
      <c r="CB455" s="112"/>
      <c r="CC455" s="112"/>
      <c r="CD455" s="112"/>
      <c r="CE455" s="112"/>
    </row>
    <row r="456" spans="1: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12"/>
      <c r="AU456" s="112"/>
      <c r="AV456" s="112"/>
      <c r="AW456" s="112"/>
      <c r="AX456" s="112"/>
      <c r="AY456" s="112"/>
      <c r="AZ456" s="112"/>
      <c r="BA456" s="112"/>
      <c r="BB456" s="112"/>
      <c r="BC456" s="112"/>
      <c r="BD456" s="112"/>
      <c r="BE456" s="112"/>
      <c r="BF456" s="112"/>
      <c r="BG456" s="112"/>
      <c r="BH456" s="112"/>
      <c r="BI456" s="112"/>
      <c r="BJ456" s="112"/>
      <c r="BK456" s="112"/>
      <c r="BL456" s="112"/>
      <c r="BM456" s="112"/>
      <c r="BN456" s="112"/>
      <c r="BO456" s="112"/>
      <c r="BP456" s="112"/>
      <c r="BQ456" s="112"/>
      <c r="BR456" s="112"/>
      <c r="BS456" s="112"/>
      <c r="BT456" s="112"/>
      <c r="BU456" s="112"/>
      <c r="BV456" s="112"/>
      <c r="BW456" s="112"/>
      <c r="BX456" s="112"/>
      <c r="BY456" s="112"/>
      <c r="BZ456" s="112"/>
      <c r="CA456" s="112"/>
      <c r="CB456" s="112"/>
      <c r="CC456" s="112"/>
      <c r="CD456" s="112"/>
      <c r="CE456" s="112"/>
    </row>
    <row r="457" spans="1: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12"/>
      <c r="AU457" s="112"/>
      <c r="AV457" s="112"/>
      <c r="AW457" s="112"/>
      <c r="AX457" s="112"/>
      <c r="AY457" s="112"/>
      <c r="AZ457" s="112"/>
      <c r="BA457" s="112"/>
      <c r="BB457" s="112"/>
      <c r="BC457" s="112"/>
      <c r="BD457" s="112"/>
      <c r="BE457" s="112"/>
      <c r="BF457" s="112"/>
      <c r="BG457" s="112"/>
      <c r="BH457" s="112"/>
      <c r="BI457" s="112"/>
      <c r="BJ457" s="112"/>
      <c r="BK457" s="112"/>
      <c r="BL457" s="112"/>
      <c r="BM457" s="112"/>
      <c r="BN457" s="112"/>
      <c r="BO457" s="112"/>
      <c r="BP457" s="112"/>
      <c r="BQ457" s="112"/>
      <c r="BR457" s="112"/>
      <c r="BS457" s="112"/>
      <c r="BT457" s="112"/>
      <c r="BU457" s="112"/>
      <c r="BV457" s="112"/>
      <c r="BW457" s="112"/>
      <c r="BX457" s="112"/>
      <c r="BY457" s="112"/>
      <c r="BZ457" s="112"/>
      <c r="CA457" s="112"/>
      <c r="CB457" s="112"/>
      <c r="CC457" s="112"/>
      <c r="CD457" s="112"/>
      <c r="CE457" s="112"/>
    </row>
    <row r="458" spans="1: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12"/>
      <c r="AU458" s="112"/>
      <c r="AV458" s="112"/>
      <c r="AW458" s="112"/>
      <c r="AX458" s="112"/>
      <c r="AY458" s="112"/>
      <c r="AZ458" s="112"/>
      <c r="BA458" s="112"/>
      <c r="BB458" s="112"/>
      <c r="BC458" s="112"/>
      <c r="BD458" s="112"/>
      <c r="BE458" s="112"/>
      <c r="BF458" s="112"/>
      <c r="BG458" s="112"/>
      <c r="BH458" s="112"/>
      <c r="BI458" s="112"/>
      <c r="BJ458" s="112"/>
      <c r="BK458" s="112"/>
      <c r="BL458" s="112"/>
      <c r="BM458" s="112"/>
      <c r="BN458" s="112"/>
      <c r="BO458" s="112"/>
      <c r="BP458" s="112"/>
      <c r="BQ458" s="112"/>
      <c r="BR458" s="112"/>
      <c r="BS458" s="112"/>
      <c r="BT458" s="112"/>
      <c r="BU458" s="112"/>
      <c r="BV458" s="112"/>
      <c r="BW458" s="112"/>
      <c r="BX458" s="112"/>
      <c r="BY458" s="112"/>
      <c r="BZ458" s="112"/>
      <c r="CA458" s="112"/>
      <c r="CB458" s="112"/>
      <c r="CC458" s="112"/>
      <c r="CD458" s="112"/>
      <c r="CE458" s="112"/>
    </row>
    <row r="459" spans="1: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12"/>
      <c r="AU459" s="112"/>
      <c r="AV459" s="112"/>
      <c r="AW459" s="112"/>
      <c r="AX459" s="112"/>
      <c r="AY459" s="112"/>
      <c r="AZ459" s="112"/>
      <c r="BA459" s="112"/>
      <c r="BB459" s="112"/>
      <c r="BC459" s="112"/>
      <c r="BD459" s="112"/>
      <c r="BE459" s="112"/>
      <c r="BF459" s="112"/>
      <c r="BG459" s="112"/>
      <c r="BH459" s="112"/>
      <c r="BI459" s="112"/>
      <c r="BJ459" s="112"/>
      <c r="BK459" s="112"/>
      <c r="BL459" s="112"/>
      <c r="BM459" s="112"/>
      <c r="BN459" s="112"/>
      <c r="BO459" s="112"/>
      <c r="BP459" s="112"/>
      <c r="BQ459" s="112"/>
      <c r="BR459" s="112"/>
      <c r="BS459" s="112"/>
      <c r="BT459" s="112"/>
      <c r="BU459" s="112"/>
      <c r="BV459" s="112"/>
      <c r="BW459" s="112"/>
      <c r="BX459" s="112"/>
      <c r="BY459" s="112"/>
      <c r="BZ459" s="112"/>
      <c r="CA459" s="112"/>
      <c r="CB459" s="112"/>
      <c r="CC459" s="112"/>
      <c r="CD459" s="112"/>
      <c r="CE459" s="112"/>
    </row>
    <row r="460" spans="1: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12"/>
      <c r="AU460" s="112"/>
      <c r="AV460" s="112"/>
      <c r="AW460" s="112"/>
      <c r="AX460" s="112"/>
      <c r="AY460" s="112"/>
      <c r="AZ460" s="112"/>
      <c r="BA460" s="112"/>
      <c r="BB460" s="112"/>
      <c r="BC460" s="112"/>
      <c r="BD460" s="112"/>
      <c r="BE460" s="112"/>
      <c r="BF460" s="112"/>
      <c r="BG460" s="112"/>
      <c r="BH460" s="112"/>
      <c r="BI460" s="112"/>
      <c r="BJ460" s="112"/>
      <c r="BK460" s="112"/>
      <c r="BL460" s="112"/>
      <c r="BM460" s="112"/>
      <c r="BN460" s="112"/>
      <c r="BO460" s="112"/>
      <c r="BP460" s="112"/>
      <c r="BQ460" s="112"/>
      <c r="BR460" s="112"/>
      <c r="BS460" s="112"/>
      <c r="BT460" s="112"/>
      <c r="BU460" s="112"/>
      <c r="BV460" s="112"/>
      <c r="BW460" s="112"/>
      <c r="BX460" s="112"/>
      <c r="BY460" s="112"/>
      <c r="BZ460" s="112"/>
      <c r="CA460" s="112"/>
      <c r="CB460" s="112"/>
      <c r="CC460" s="112"/>
      <c r="CD460" s="112"/>
      <c r="CE460" s="112"/>
    </row>
    <row r="461" spans="1: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12"/>
      <c r="AU461" s="112"/>
      <c r="AV461" s="112"/>
      <c r="AW461" s="112"/>
      <c r="AX461" s="112"/>
      <c r="AY461" s="112"/>
      <c r="AZ461" s="112"/>
      <c r="BA461" s="112"/>
      <c r="BB461" s="112"/>
      <c r="BC461" s="112"/>
      <c r="BD461" s="112"/>
      <c r="BE461" s="112"/>
      <c r="BF461" s="112"/>
      <c r="BG461" s="112"/>
      <c r="BH461" s="112"/>
      <c r="BI461" s="112"/>
      <c r="BJ461" s="112"/>
      <c r="BK461" s="112"/>
      <c r="BL461" s="112"/>
      <c r="BM461" s="112"/>
      <c r="BN461" s="112"/>
      <c r="BO461" s="112"/>
      <c r="BP461" s="112"/>
      <c r="BQ461" s="112"/>
      <c r="BR461" s="112"/>
      <c r="BS461" s="112"/>
      <c r="BT461" s="112"/>
      <c r="BU461" s="112"/>
      <c r="BV461" s="112"/>
      <c r="BW461" s="112"/>
      <c r="BX461" s="112"/>
      <c r="BY461" s="112"/>
      <c r="BZ461" s="112"/>
      <c r="CA461" s="112"/>
      <c r="CB461" s="112"/>
      <c r="CC461" s="112"/>
      <c r="CD461" s="112"/>
      <c r="CE461" s="112"/>
    </row>
    <row r="462" spans="1: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12"/>
      <c r="AU462" s="112"/>
      <c r="AV462" s="112"/>
      <c r="AW462" s="112"/>
      <c r="AX462" s="112"/>
      <c r="AY462" s="112"/>
      <c r="AZ462" s="112"/>
      <c r="BA462" s="112"/>
      <c r="BB462" s="112"/>
      <c r="BC462" s="112"/>
      <c r="BD462" s="112"/>
      <c r="BE462" s="112"/>
      <c r="BF462" s="112"/>
      <c r="BG462" s="112"/>
      <c r="BH462" s="112"/>
      <c r="BI462" s="112"/>
      <c r="BJ462" s="112"/>
      <c r="BK462" s="112"/>
      <c r="BL462" s="112"/>
      <c r="BM462" s="112"/>
      <c r="BN462" s="112"/>
      <c r="BO462" s="112"/>
      <c r="BP462" s="112"/>
      <c r="BQ462" s="112"/>
      <c r="BR462" s="112"/>
      <c r="BS462" s="112"/>
      <c r="BT462" s="112"/>
      <c r="BU462" s="112"/>
      <c r="BV462" s="112"/>
      <c r="BW462" s="112"/>
      <c r="BX462" s="112"/>
      <c r="BY462" s="112"/>
      <c r="BZ462" s="112"/>
      <c r="CA462" s="112"/>
      <c r="CB462" s="112"/>
      <c r="CC462" s="112"/>
      <c r="CD462" s="112"/>
      <c r="CE462" s="112"/>
    </row>
    <row r="463" spans="1: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12"/>
      <c r="AU463" s="112"/>
      <c r="AV463" s="112"/>
      <c r="AW463" s="112"/>
      <c r="AX463" s="112"/>
      <c r="AY463" s="112"/>
      <c r="AZ463" s="112"/>
      <c r="BA463" s="112"/>
      <c r="BB463" s="112"/>
      <c r="BC463" s="112"/>
      <c r="BD463" s="112"/>
      <c r="BE463" s="112"/>
      <c r="BF463" s="112"/>
      <c r="BG463" s="112"/>
      <c r="BH463" s="112"/>
      <c r="BI463" s="112"/>
      <c r="BJ463" s="112"/>
      <c r="BK463" s="112"/>
      <c r="BL463" s="112"/>
      <c r="BM463" s="112"/>
      <c r="BN463" s="112"/>
      <c r="BO463" s="112"/>
      <c r="BP463" s="112"/>
      <c r="BQ463" s="112"/>
      <c r="BR463" s="112"/>
      <c r="BS463" s="112"/>
      <c r="BT463" s="112"/>
      <c r="BU463" s="112"/>
      <c r="BV463" s="112"/>
      <c r="BW463" s="112"/>
      <c r="BX463" s="112"/>
      <c r="BY463" s="112"/>
      <c r="BZ463" s="112"/>
      <c r="CA463" s="112"/>
      <c r="CB463" s="112"/>
      <c r="CC463" s="112"/>
      <c r="CD463" s="112"/>
      <c r="CE463" s="112"/>
    </row>
    <row r="464" spans="1: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12"/>
      <c r="AU464" s="112"/>
      <c r="AV464" s="112"/>
      <c r="AW464" s="112"/>
      <c r="AX464" s="112"/>
      <c r="AY464" s="112"/>
      <c r="AZ464" s="112"/>
      <c r="BA464" s="112"/>
      <c r="BB464" s="112"/>
      <c r="BC464" s="112"/>
      <c r="BD464" s="112"/>
      <c r="BE464" s="112"/>
      <c r="BF464" s="112"/>
      <c r="BG464" s="112"/>
      <c r="BH464" s="112"/>
      <c r="BI464" s="112"/>
      <c r="BJ464" s="112"/>
      <c r="BK464" s="112"/>
      <c r="BL464" s="112"/>
      <c r="BM464" s="112"/>
      <c r="BN464" s="112"/>
      <c r="BO464" s="112"/>
      <c r="BP464" s="112"/>
      <c r="BQ464" s="112"/>
      <c r="BR464" s="112"/>
      <c r="BS464" s="112"/>
      <c r="BT464" s="112"/>
      <c r="BU464" s="112"/>
      <c r="BV464" s="112"/>
      <c r="BW464" s="112"/>
      <c r="BX464" s="112"/>
      <c r="BY464" s="112"/>
      <c r="BZ464" s="112"/>
      <c r="CA464" s="112"/>
      <c r="CB464" s="112"/>
      <c r="CC464" s="112"/>
      <c r="CD464" s="112"/>
      <c r="CE464" s="112"/>
    </row>
    <row r="465" spans="1: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12"/>
      <c r="AU465" s="112"/>
      <c r="AV465" s="112"/>
      <c r="AW465" s="112"/>
      <c r="AX465" s="112"/>
      <c r="AY465" s="112"/>
      <c r="AZ465" s="112"/>
      <c r="BA465" s="112"/>
      <c r="BB465" s="112"/>
      <c r="BC465" s="112"/>
      <c r="BD465" s="112"/>
      <c r="BE465" s="112"/>
      <c r="BF465" s="112"/>
      <c r="BG465" s="112"/>
      <c r="BH465" s="112"/>
      <c r="BI465" s="112"/>
      <c r="BJ465" s="112"/>
      <c r="BK465" s="112"/>
      <c r="BL465" s="112"/>
      <c r="BM465" s="112"/>
      <c r="BN465" s="112"/>
      <c r="BO465" s="112"/>
      <c r="BP465" s="112"/>
      <c r="BQ465" s="112"/>
      <c r="BR465" s="112"/>
      <c r="BS465" s="112"/>
      <c r="BT465" s="112"/>
      <c r="BU465" s="112"/>
      <c r="BV465" s="112"/>
      <c r="BW465" s="112"/>
      <c r="BX465" s="112"/>
      <c r="BY465" s="112"/>
      <c r="BZ465" s="112"/>
      <c r="CA465" s="112"/>
      <c r="CB465" s="112"/>
      <c r="CC465" s="112"/>
      <c r="CD465" s="112"/>
      <c r="CE465" s="112"/>
    </row>
    <row r="466" spans="1: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12"/>
      <c r="AU466" s="112"/>
      <c r="AV466" s="112"/>
      <c r="AW466" s="112"/>
      <c r="AX466" s="112"/>
      <c r="AY466" s="112"/>
      <c r="AZ466" s="112"/>
      <c r="BA466" s="112"/>
      <c r="BB466" s="112"/>
      <c r="BC466" s="112"/>
      <c r="BD466" s="112"/>
      <c r="BE466" s="112"/>
      <c r="BF466" s="112"/>
      <c r="BG466" s="112"/>
      <c r="BH466" s="112"/>
      <c r="BI466" s="112"/>
      <c r="BJ466" s="112"/>
      <c r="BK466" s="112"/>
      <c r="BL466" s="112"/>
      <c r="BM466" s="112"/>
      <c r="BN466" s="112"/>
      <c r="BO466" s="112"/>
      <c r="BP466" s="112"/>
      <c r="BQ466" s="112"/>
      <c r="BR466" s="112"/>
      <c r="BS466" s="112"/>
      <c r="BT466" s="112"/>
      <c r="BU466" s="112"/>
      <c r="BV466" s="112"/>
      <c r="BW466" s="112"/>
      <c r="BX466" s="112"/>
      <c r="BY466" s="112"/>
      <c r="BZ466" s="112"/>
      <c r="CA466" s="112"/>
      <c r="CB466" s="112"/>
      <c r="CC466" s="112"/>
      <c r="CD466" s="112"/>
      <c r="CE466" s="112"/>
    </row>
    <row r="467" spans="1: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12"/>
      <c r="AU467" s="112"/>
      <c r="AV467" s="112"/>
      <c r="AW467" s="112"/>
      <c r="AX467" s="112"/>
      <c r="AY467" s="112"/>
      <c r="AZ467" s="112"/>
      <c r="BA467" s="112"/>
      <c r="BB467" s="112"/>
      <c r="BC467" s="112"/>
      <c r="BD467" s="112"/>
      <c r="BE467" s="112"/>
      <c r="BF467" s="112"/>
      <c r="BG467" s="112"/>
      <c r="BH467" s="112"/>
      <c r="BI467" s="112"/>
      <c r="BJ467" s="112"/>
      <c r="BK467" s="112"/>
      <c r="BL467" s="112"/>
      <c r="BM467" s="112"/>
      <c r="BN467" s="112"/>
      <c r="BO467" s="112"/>
      <c r="BP467" s="112"/>
      <c r="BQ467" s="112"/>
      <c r="BR467" s="112"/>
      <c r="BS467" s="112"/>
      <c r="BT467" s="112"/>
      <c r="BU467" s="112"/>
      <c r="BV467" s="112"/>
      <c r="BW467" s="112"/>
      <c r="BX467" s="112"/>
      <c r="BY467" s="112"/>
      <c r="BZ467" s="112"/>
      <c r="CA467" s="112"/>
      <c r="CB467" s="112"/>
      <c r="CC467" s="112"/>
      <c r="CD467" s="112"/>
      <c r="CE467" s="112"/>
    </row>
    <row r="468" spans="1: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22"/>
      <c r="AN468" s="122"/>
      <c r="AO468" s="122"/>
      <c r="AP468" s="122"/>
      <c r="AQ468" s="122"/>
      <c r="AR468" s="122"/>
      <c r="AS468" s="122"/>
      <c r="AT468" s="112"/>
      <c r="AU468" s="112"/>
      <c r="AV468" s="112"/>
      <c r="AW468" s="112"/>
      <c r="AX468" s="112"/>
      <c r="AY468" s="112"/>
      <c r="AZ468" s="112"/>
      <c r="BA468" s="112"/>
      <c r="BB468" s="112"/>
      <c r="BC468" s="112"/>
      <c r="BD468" s="112"/>
      <c r="BE468" s="112"/>
      <c r="BF468" s="112"/>
      <c r="BG468" s="112"/>
      <c r="BH468" s="112"/>
      <c r="BI468" s="112"/>
      <c r="BJ468" s="112"/>
      <c r="BK468" s="112"/>
      <c r="BL468" s="112"/>
      <c r="BM468" s="112"/>
      <c r="BN468" s="112"/>
      <c r="BO468" s="112"/>
      <c r="BP468" s="112"/>
      <c r="BQ468" s="112"/>
      <c r="BR468" s="112"/>
      <c r="BS468" s="112"/>
      <c r="BT468" s="112"/>
      <c r="BU468" s="112"/>
      <c r="BV468" s="112"/>
      <c r="BW468" s="112"/>
      <c r="BX468" s="112"/>
      <c r="BY468" s="112"/>
      <c r="BZ468" s="112"/>
      <c r="CA468" s="112"/>
      <c r="CB468" s="112"/>
      <c r="CC468" s="112"/>
      <c r="CD468" s="112"/>
      <c r="CE468" s="112"/>
    </row>
    <row r="469" spans="1: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12"/>
      <c r="AU469" s="112"/>
      <c r="AV469" s="112"/>
      <c r="AW469" s="112"/>
      <c r="AX469" s="112"/>
      <c r="AY469" s="112"/>
      <c r="AZ469" s="112"/>
      <c r="BA469" s="112"/>
      <c r="BB469" s="112"/>
      <c r="BC469" s="112"/>
      <c r="BD469" s="112"/>
      <c r="BE469" s="112"/>
      <c r="BF469" s="112"/>
      <c r="BG469" s="112"/>
      <c r="BH469" s="112"/>
      <c r="BI469" s="112"/>
      <c r="BJ469" s="112"/>
      <c r="BK469" s="112"/>
      <c r="BL469" s="112"/>
      <c r="BM469" s="112"/>
      <c r="BN469" s="112"/>
      <c r="BO469" s="112"/>
      <c r="BP469" s="112"/>
      <c r="BQ469" s="112"/>
      <c r="BR469" s="112"/>
      <c r="BS469" s="112"/>
      <c r="BT469" s="112"/>
      <c r="BU469" s="112"/>
      <c r="BV469" s="112"/>
      <c r="BW469" s="112"/>
      <c r="BX469" s="112"/>
      <c r="BY469" s="112"/>
      <c r="BZ469" s="112"/>
      <c r="CA469" s="112"/>
      <c r="CB469" s="112"/>
      <c r="CC469" s="112"/>
      <c r="CD469" s="112"/>
      <c r="CE469" s="112"/>
    </row>
    <row r="470" spans="1: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12"/>
      <c r="AU470" s="112"/>
      <c r="AV470" s="112"/>
      <c r="AW470" s="112"/>
      <c r="AX470" s="112"/>
      <c r="AY470" s="112"/>
      <c r="AZ470" s="112"/>
      <c r="BA470" s="112"/>
      <c r="BB470" s="112"/>
      <c r="BC470" s="112"/>
      <c r="BD470" s="112"/>
      <c r="BE470" s="112"/>
      <c r="BF470" s="112"/>
      <c r="BG470" s="112"/>
      <c r="BH470" s="112"/>
      <c r="BI470" s="112"/>
      <c r="BJ470" s="112"/>
      <c r="BK470" s="112"/>
      <c r="BL470" s="112"/>
      <c r="BM470" s="112"/>
      <c r="BN470" s="112"/>
      <c r="BO470" s="112"/>
      <c r="BP470" s="112"/>
      <c r="BQ470" s="112"/>
      <c r="BR470" s="112"/>
      <c r="BS470" s="112"/>
      <c r="BT470" s="112"/>
      <c r="BU470" s="112"/>
      <c r="BV470" s="112"/>
      <c r="BW470" s="112"/>
      <c r="BX470" s="112"/>
      <c r="BY470" s="112"/>
      <c r="BZ470" s="112"/>
      <c r="CA470" s="112"/>
      <c r="CB470" s="112"/>
      <c r="CC470" s="112"/>
      <c r="CD470" s="112"/>
      <c r="CE470" s="112"/>
    </row>
    <row r="471" spans="1: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2"/>
      <c r="AN471" s="122"/>
      <c r="AO471" s="122"/>
      <c r="AP471" s="122"/>
      <c r="AQ471" s="122"/>
      <c r="AR471" s="122"/>
      <c r="AS471" s="122"/>
      <c r="AT471" s="112"/>
      <c r="AU471" s="112"/>
      <c r="AV471" s="112"/>
      <c r="AW471" s="112"/>
      <c r="AX471" s="112"/>
      <c r="AY471" s="112"/>
      <c r="AZ471" s="112"/>
      <c r="BA471" s="112"/>
      <c r="BB471" s="112"/>
      <c r="BC471" s="112"/>
      <c r="BD471" s="112"/>
      <c r="BE471" s="112"/>
      <c r="BF471" s="112"/>
      <c r="BG471" s="112"/>
      <c r="BH471" s="112"/>
      <c r="BI471" s="112"/>
      <c r="BJ471" s="112"/>
      <c r="BK471" s="112"/>
      <c r="BL471" s="112"/>
      <c r="BM471" s="112"/>
      <c r="BN471" s="112"/>
      <c r="BO471" s="112"/>
      <c r="BP471" s="112"/>
      <c r="BQ471" s="112"/>
      <c r="BR471" s="112"/>
      <c r="BS471" s="112"/>
      <c r="BT471" s="112"/>
      <c r="BU471" s="112"/>
      <c r="BV471" s="112"/>
      <c r="BW471" s="112"/>
      <c r="BX471" s="112"/>
      <c r="BY471" s="112"/>
      <c r="BZ471" s="112"/>
      <c r="CA471" s="112"/>
      <c r="CB471" s="112"/>
      <c r="CC471" s="112"/>
      <c r="CD471" s="112"/>
      <c r="CE471" s="112"/>
    </row>
    <row r="472" spans="1: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2"/>
      <c r="AN472" s="122"/>
      <c r="AO472" s="122"/>
      <c r="AP472" s="122"/>
      <c r="AQ472" s="122"/>
      <c r="AR472" s="122"/>
      <c r="AS472" s="122"/>
      <c r="AT472" s="112"/>
      <c r="AU472" s="112"/>
      <c r="AV472" s="112"/>
      <c r="AW472" s="112"/>
      <c r="AX472" s="112"/>
      <c r="AY472" s="112"/>
      <c r="AZ472" s="112"/>
      <c r="BA472" s="112"/>
      <c r="BB472" s="112"/>
      <c r="BC472" s="112"/>
      <c r="BD472" s="112"/>
      <c r="BE472" s="112"/>
      <c r="BF472" s="112"/>
      <c r="BG472" s="112"/>
      <c r="BH472" s="112"/>
      <c r="BI472" s="112"/>
      <c r="BJ472" s="112"/>
      <c r="BK472" s="112"/>
      <c r="BL472" s="112"/>
      <c r="BM472" s="112"/>
      <c r="BN472" s="112"/>
      <c r="BO472" s="112"/>
      <c r="BP472" s="112"/>
      <c r="BQ472" s="112"/>
      <c r="BR472" s="112"/>
      <c r="BS472" s="112"/>
      <c r="BT472" s="112"/>
      <c r="BU472" s="112"/>
      <c r="BV472" s="112"/>
      <c r="BW472" s="112"/>
      <c r="BX472" s="112"/>
      <c r="BY472" s="112"/>
      <c r="BZ472" s="112"/>
      <c r="CA472" s="112"/>
      <c r="CB472" s="112"/>
      <c r="CC472" s="112"/>
      <c r="CD472" s="112"/>
      <c r="CE472" s="112"/>
    </row>
    <row r="473" spans="1: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22"/>
      <c r="AN473" s="122"/>
      <c r="AO473" s="122"/>
      <c r="AP473" s="122"/>
      <c r="AQ473" s="122"/>
      <c r="AR473" s="122"/>
      <c r="AS473" s="122"/>
      <c r="AT473" s="112"/>
      <c r="AU473" s="112"/>
      <c r="AV473" s="112"/>
      <c r="AW473" s="112"/>
      <c r="AX473" s="112"/>
      <c r="AY473" s="112"/>
      <c r="AZ473" s="112"/>
      <c r="BA473" s="112"/>
      <c r="BB473" s="112"/>
      <c r="BC473" s="112"/>
      <c r="BD473" s="112"/>
      <c r="BE473" s="112"/>
      <c r="BF473" s="112"/>
      <c r="BG473" s="112"/>
      <c r="BH473" s="112"/>
      <c r="BI473" s="112"/>
      <c r="BJ473" s="112"/>
      <c r="BK473" s="112"/>
      <c r="BL473" s="112"/>
      <c r="BM473" s="112"/>
      <c r="BN473" s="112"/>
      <c r="BO473" s="112"/>
      <c r="BP473" s="112"/>
      <c r="BQ473" s="112"/>
      <c r="BR473" s="112"/>
      <c r="BS473" s="112"/>
      <c r="BT473" s="112"/>
      <c r="BU473" s="112"/>
      <c r="BV473" s="112"/>
      <c r="BW473" s="112"/>
      <c r="BX473" s="112"/>
      <c r="BY473" s="112"/>
      <c r="BZ473" s="112"/>
      <c r="CA473" s="112"/>
      <c r="CB473" s="112"/>
      <c r="CC473" s="112"/>
      <c r="CD473" s="112"/>
      <c r="CE473" s="112"/>
    </row>
    <row r="474" spans="1: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22"/>
      <c r="AN474" s="122"/>
      <c r="AO474" s="122"/>
      <c r="AP474" s="122"/>
      <c r="AQ474" s="122"/>
      <c r="AR474" s="122"/>
      <c r="AS474" s="122"/>
      <c r="AT474" s="112"/>
      <c r="AU474" s="112"/>
      <c r="AV474" s="112"/>
      <c r="AW474" s="112"/>
      <c r="AX474" s="112"/>
      <c r="AY474" s="112"/>
      <c r="AZ474" s="112"/>
      <c r="BA474" s="112"/>
      <c r="BB474" s="112"/>
      <c r="BC474" s="112"/>
      <c r="BD474" s="112"/>
      <c r="BE474" s="112"/>
      <c r="BF474" s="112"/>
      <c r="BG474" s="112"/>
      <c r="BH474" s="112"/>
      <c r="BI474" s="112"/>
      <c r="BJ474" s="112"/>
      <c r="BK474" s="112"/>
      <c r="BL474" s="112"/>
      <c r="BM474" s="112"/>
      <c r="BN474" s="112"/>
      <c r="BO474" s="112"/>
      <c r="BP474" s="112"/>
      <c r="BQ474" s="112"/>
      <c r="BR474" s="112"/>
      <c r="BS474" s="112"/>
      <c r="BT474" s="112"/>
      <c r="BU474" s="112"/>
      <c r="BV474" s="112"/>
      <c r="BW474" s="112"/>
      <c r="BX474" s="112"/>
      <c r="BY474" s="112"/>
      <c r="BZ474" s="112"/>
      <c r="CA474" s="112"/>
      <c r="CB474" s="112"/>
      <c r="CC474" s="112"/>
      <c r="CD474" s="112"/>
      <c r="CE474" s="112"/>
    </row>
    <row r="475" spans="1: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22"/>
      <c r="AN475" s="122"/>
      <c r="AO475" s="122"/>
      <c r="AP475" s="122"/>
      <c r="AQ475" s="122"/>
      <c r="AR475" s="122"/>
      <c r="AS475" s="122"/>
      <c r="AT475" s="112"/>
      <c r="AU475" s="112"/>
      <c r="AV475" s="112"/>
      <c r="AW475" s="112"/>
      <c r="AX475" s="112"/>
      <c r="AY475" s="112"/>
      <c r="AZ475" s="112"/>
      <c r="BA475" s="112"/>
      <c r="BB475" s="112"/>
      <c r="BC475" s="112"/>
      <c r="BD475" s="112"/>
      <c r="BE475" s="112"/>
      <c r="BF475" s="112"/>
      <c r="BG475" s="112"/>
      <c r="BH475" s="112"/>
      <c r="BI475" s="112"/>
      <c r="BJ475" s="112"/>
      <c r="BK475" s="112"/>
      <c r="BL475" s="112"/>
      <c r="BM475" s="112"/>
      <c r="BN475" s="112"/>
      <c r="BO475" s="112"/>
      <c r="BP475" s="112"/>
      <c r="BQ475" s="112"/>
      <c r="BR475" s="112"/>
      <c r="BS475" s="112"/>
      <c r="BT475" s="112"/>
      <c r="BU475" s="112"/>
      <c r="BV475" s="112"/>
      <c r="BW475" s="112"/>
      <c r="BX475" s="112"/>
      <c r="BY475" s="112"/>
      <c r="BZ475" s="112"/>
      <c r="CA475" s="112"/>
      <c r="CB475" s="112"/>
      <c r="CC475" s="112"/>
      <c r="CD475" s="112"/>
      <c r="CE475" s="112"/>
    </row>
    <row r="476" spans="1: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22"/>
      <c r="AN476" s="122"/>
      <c r="AO476" s="122"/>
      <c r="AP476" s="122"/>
      <c r="AQ476" s="122"/>
      <c r="AR476" s="122"/>
      <c r="AS476" s="122"/>
      <c r="AT476" s="112"/>
      <c r="AU476" s="112"/>
      <c r="AV476" s="112"/>
      <c r="AW476" s="112"/>
      <c r="AX476" s="112"/>
      <c r="AY476" s="112"/>
      <c r="AZ476" s="112"/>
      <c r="BA476" s="112"/>
      <c r="BB476" s="112"/>
      <c r="BC476" s="112"/>
      <c r="BD476" s="112"/>
      <c r="BE476" s="112"/>
      <c r="BF476" s="112"/>
      <c r="BG476" s="112"/>
      <c r="BH476" s="112"/>
      <c r="BI476" s="112"/>
      <c r="BJ476" s="112"/>
      <c r="BK476" s="112"/>
      <c r="BL476" s="112"/>
      <c r="BM476" s="112"/>
      <c r="BN476" s="112"/>
      <c r="BO476" s="112"/>
      <c r="BP476" s="112"/>
      <c r="BQ476" s="112"/>
      <c r="BR476" s="112"/>
      <c r="BS476" s="112"/>
      <c r="BT476" s="112"/>
      <c r="BU476" s="112"/>
      <c r="BV476" s="112"/>
      <c r="BW476" s="112"/>
      <c r="BX476" s="112"/>
      <c r="BY476" s="112"/>
      <c r="BZ476" s="112"/>
      <c r="CA476" s="112"/>
      <c r="CB476" s="112"/>
      <c r="CC476" s="112"/>
      <c r="CD476" s="112"/>
      <c r="CE476" s="112"/>
    </row>
    <row r="477" spans="1: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2"/>
      <c r="AN477" s="122"/>
      <c r="AO477" s="122"/>
      <c r="AP477" s="122"/>
      <c r="AQ477" s="122"/>
      <c r="AR477" s="122"/>
      <c r="AS477" s="122"/>
      <c r="AT477" s="112"/>
      <c r="AU477" s="112"/>
      <c r="AV477" s="112"/>
      <c r="AW477" s="112"/>
      <c r="AX477" s="112"/>
      <c r="AY477" s="112"/>
      <c r="AZ477" s="112"/>
      <c r="BA477" s="112"/>
      <c r="BB477" s="112"/>
      <c r="BC477" s="112"/>
      <c r="BD477" s="112"/>
      <c r="BE477" s="112"/>
      <c r="BF477" s="112"/>
      <c r="BG477" s="112"/>
      <c r="BH477" s="112"/>
      <c r="BI477" s="112"/>
      <c r="BJ477" s="112"/>
      <c r="BK477" s="112"/>
      <c r="BL477" s="112"/>
      <c r="BM477" s="112"/>
      <c r="BN477" s="112"/>
      <c r="BO477" s="112"/>
      <c r="BP477" s="112"/>
      <c r="BQ477" s="112"/>
      <c r="BR477" s="112"/>
      <c r="BS477" s="112"/>
      <c r="BT477" s="112"/>
      <c r="BU477" s="112"/>
      <c r="BV477" s="112"/>
      <c r="BW477" s="112"/>
      <c r="BX477" s="112"/>
      <c r="BY477" s="112"/>
      <c r="BZ477" s="112"/>
      <c r="CA477" s="112"/>
      <c r="CB477" s="112"/>
      <c r="CC477" s="112"/>
      <c r="CD477" s="112"/>
      <c r="CE477" s="112"/>
    </row>
    <row r="478" spans="1: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22"/>
      <c r="AN478" s="122"/>
      <c r="AO478" s="122"/>
      <c r="AP478" s="122"/>
      <c r="AQ478" s="122"/>
      <c r="AR478" s="122"/>
      <c r="AS478" s="122"/>
      <c r="AT478" s="112"/>
      <c r="AU478" s="112"/>
      <c r="AV478" s="112"/>
      <c r="AW478" s="112"/>
      <c r="AX478" s="112"/>
      <c r="AY478" s="112"/>
      <c r="AZ478" s="112"/>
      <c r="BA478" s="112"/>
      <c r="BB478" s="112"/>
      <c r="BC478" s="112"/>
      <c r="BD478" s="112"/>
      <c r="BE478" s="112"/>
      <c r="BF478" s="112"/>
      <c r="BG478" s="112"/>
      <c r="BH478" s="112"/>
      <c r="BI478" s="112"/>
      <c r="BJ478" s="112"/>
      <c r="BK478" s="112"/>
      <c r="BL478" s="112"/>
      <c r="BM478" s="112"/>
      <c r="BN478" s="112"/>
      <c r="BO478" s="112"/>
      <c r="BP478" s="112"/>
      <c r="BQ478" s="112"/>
      <c r="BR478" s="112"/>
      <c r="BS478" s="112"/>
      <c r="BT478" s="112"/>
      <c r="BU478" s="112"/>
      <c r="BV478" s="112"/>
      <c r="BW478" s="112"/>
      <c r="BX478" s="112"/>
      <c r="BY478" s="112"/>
      <c r="BZ478" s="112"/>
      <c r="CA478" s="112"/>
      <c r="CB478" s="112"/>
      <c r="CC478" s="112"/>
      <c r="CD478" s="112"/>
      <c r="CE478" s="112"/>
    </row>
    <row r="479" spans="1: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22"/>
      <c r="AN479" s="122"/>
      <c r="AO479" s="122"/>
      <c r="AP479" s="122"/>
      <c r="AQ479" s="122"/>
      <c r="AR479" s="122"/>
      <c r="AS479" s="122"/>
      <c r="AT479" s="112"/>
      <c r="AU479" s="112"/>
      <c r="AV479" s="112"/>
      <c r="AW479" s="112"/>
      <c r="AX479" s="112"/>
      <c r="AY479" s="112"/>
      <c r="AZ479" s="112"/>
      <c r="BA479" s="112"/>
      <c r="BB479" s="112"/>
      <c r="BC479" s="112"/>
      <c r="BD479" s="112"/>
      <c r="BE479" s="112"/>
      <c r="BF479" s="112"/>
      <c r="BG479" s="112"/>
      <c r="BH479" s="112"/>
      <c r="BI479" s="112"/>
      <c r="BJ479" s="112"/>
      <c r="BK479" s="112"/>
      <c r="BL479" s="112"/>
      <c r="BM479" s="112"/>
      <c r="BN479" s="112"/>
      <c r="BO479" s="112"/>
      <c r="BP479" s="112"/>
      <c r="BQ479" s="112"/>
      <c r="BR479" s="112"/>
      <c r="BS479" s="112"/>
      <c r="BT479" s="112"/>
      <c r="BU479" s="112"/>
      <c r="BV479" s="112"/>
      <c r="BW479" s="112"/>
      <c r="BX479" s="112"/>
      <c r="BY479" s="112"/>
      <c r="BZ479" s="112"/>
      <c r="CA479" s="112"/>
      <c r="CB479" s="112"/>
      <c r="CC479" s="112"/>
      <c r="CD479" s="112"/>
      <c r="CE479" s="112"/>
    </row>
    <row r="480" spans="1: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22"/>
      <c r="AN480" s="122"/>
      <c r="AO480" s="122"/>
      <c r="AP480" s="122"/>
      <c r="AQ480" s="122"/>
      <c r="AR480" s="122"/>
      <c r="AS480" s="122"/>
      <c r="AT480" s="112"/>
      <c r="AU480" s="112"/>
      <c r="AV480" s="112"/>
      <c r="AW480" s="112"/>
      <c r="AX480" s="112"/>
      <c r="AY480" s="112"/>
      <c r="AZ480" s="112"/>
      <c r="BA480" s="112"/>
      <c r="BB480" s="112"/>
      <c r="BC480" s="112"/>
      <c r="BD480" s="112"/>
      <c r="BE480" s="112"/>
      <c r="BF480" s="112"/>
      <c r="BG480" s="112"/>
      <c r="BH480" s="112"/>
      <c r="BI480" s="112"/>
      <c r="BJ480" s="112"/>
      <c r="BK480" s="112"/>
      <c r="BL480" s="112"/>
      <c r="BM480" s="112"/>
      <c r="BN480" s="112"/>
      <c r="BO480" s="112"/>
      <c r="BP480" s="112"/>
      <c r="BQ480" s="112"/>
      <c r="BR480" s="112"/>
      <c r="BS480" s="112"/>
      <c r="BT480" s="112"/>
      <c r="BU480" s="112"/>
      <c r="BV480" s="112"/>
      <c r="BW480" s="112"/>
      <c r="BX480" s="112"/>
      <c r="BY480" s="112"/>
      <c r="BZ480" s="112"/>
      <c r="CA480" s="112"/>
      <c r="CB480" s="112"/>
      <c r="CC480" s="112"/>
      <c r="CD480" s="112"/>
      <c r="CE480" s="112"/>
    </row>
    <row r="481" spans="1: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22"/>
      <c r="AN481" s="122"/>
      <c r="AO481" s="122"/>
      <c r="AP481" s="122"/>
      <c r="AQ481" s="122"/>
      <c r="AR481" s="122"/>
      <c r="AS481" s="122"/>
      <c r="AT481" s="112"/>
      <c r="AU481" s="112"/>
      <c r="AV481" s="112"/>
      <c r="AW481" s="112"/>
      <c r="AX481" s="112"/>
      <c r="AY481" s="112"/>
      <c r="AZ481" s="112"/>
      <c r="BA481" s="112"/>
      <c r="BB481" s="112"/>
      <c r="BC481" s="112"/>
      <c r="BD481" s="112"/>
      <c r="BE481" s="112"/>
      <c r="BF481" s="112"/>
      <c r="BG481" s="112"/>
      <c r="BH481" s="112"/>
      <c r="BI481" s="112"/>
      <c r="BJ481" s="112"/>
      <c r="BK481" s="112"/>
      <c r="BL481" s="112"/>
      <c r="BM481" s="112"/>
      <c r="BN481" s="112"/>
      <c r="BO481" s="112"/>
      <c r="BP481" s="112"/>
      <c r="BQ481" s="112"/>
      <c r="BR481" s="112"/>
      <c r="BS481" s="112"/>
      <c r="BT481" s="112"/>
      <c r="BU481" s="112"/>
      <c r="BV481" s="112"/>
      <c r="BW481" s="112"/>
      <c r="BX481" s="112"/>
      <c r="BY481" s="112"/>
      <c r="BZ481" s="112"/>
      <c r="CA481" s="112"/>
      <c r="CB481" s="112"/>
      <c r="CC481" s="112"/>
      <c r="CD481" s="112"/>
      <c r="CE481" s="112"/>
    </row>
    <row r="482" spans="1: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22"/>
      <c r="AN482" s="122"/>
      <c r="AO482" s="122"/>
      <c r="AP482" s="122"/>
      <c r="AQ482" s="122"/>
      <c r="AR482" s="122"/>
      <c r="AS482" s="122"/>
      <c r="AT482" s="112"/>
      <c r="AU482" s="112"/>
      <c r="AV482" s="112"/>
      <c r="AW482" s="112"/>
      <c r="AX482" s="112"/>
      <c r="AY482" s="112"/>
      <c r="AZ482" s="112"/>
      <c r="BA482" s="112"/>
      <c r="BB482" s="112"/>
      <c r="BC482" s="112"/>
      <c r="BD482" s="112"/>
      <c r="BE482" s="112"/>
      <c r="BF482" s="112"/>
      <c r="BG482" s="112"/>
      <c r="BH482" s="112"/>
      <c r="BI482" s="112"/>
      <c r="BJ482" s="112"/>
      <c r="BK482" s="112"/>
      <c r="BL482" s="112"/>
      <c r="BM482" s="112"/>
      <c r="BN482" s="112"/>
      <c r="BO482" s="112"/>
      <c r="BP482" s="112"/>
      <c r="BQ482" s="112"/>
      <c r="BR482" s="112"/>
      <c r="BS482" s="112"/>
      <c r="BT482" s="112"/>
      <c r="BU482" s="112"/>
      <c r="BV482" s="112"/>
      <c r="BW482" s="112"/>
      <c r="BX482" s="112"/>
      <c r="BY482" s="112"/>
      <c r="BZ482" s="112"/>
      <c r="CA482" s="112"/>
      <c r="CB482" s="112"/>
      <c r="CC482" s="112"/>
      <c r="CD482" s="112"/>
      <c r="CE482" s="112"/>
    </row>
    <row r="483" spans="1: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22"/>
      <c r="AN483" s="122"/>
      <c r="AO483" s="122"/>
      <c r="AP483" s="122"/>
      <c r="AQ483" s="122"/>
      <c r="AR483" s="122"/>
      <c r="AS483" s="122"/>
      <c r="AT483" s="112"/>
      <c r="AU483" s="112"/>
      <c r="AV483" s="112"/>
      <c r="AW483" s="112"/>
      <c r="AX483" s="112"/>
      <c r="AY483" s="112"/>
      <c r="AZ483" s="112"/>
      <c r="BA483" s="112"/>
      <c r="BB483" s="112"/>
      <c r="BC483" s="112"/>
      <c r="BD483" s="112"/>
      <c r="BE483" s="112"/>
      <c r="BF483" s="112"/>
      <c r="BG483" s="112"/>
      <c r="BH483" s="112"/>
      <c r="BI483" s="112"/>
      <c r="BJ483" s="112"/>
      <c r="BK483" s="112"/>
      <c r="BL483" s="112"/>
      <c r="BM483" s="112"/>
      <c r="BN483" s="112"/>
      <c r="BO483" s="112"/>
      <c r="BP483" s="112"/>
      <c r="BQ483" s="112"/>
      <c r="BR483" s="112"/>
      <c r="BS483" s="112"/>
      <c r="BT483" s="112"/>
      <c r="BU483" s="112"/>
      <c r="BV483" s="112"/>
      <c r="BW483" s="112"/>
      <c r="BX483" s="112"/>
      <c r="BY483" s="112"/>
      <c r="BZ483" s="112"/>
      <c r="CA483" s="112"/>
      <c r="CB483" s="112"/>
      <c r="CC483" s="112"/>
      <c r="CD483" s="112"/>
      <c r="CE483" s="112"/>
    </row>
    <row r="484" spans="1: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22"/>
      <c r="AN484" s="122"/>
      <c r="AO484" s="122"/>
      <c r="AP484" s="122"/>
      <c r="AQ484" s="122"/>
      <c r="AR484" s="122"/>
      <c r="AS484" s="122"/>
      <c r="AT484" s="112"/>
      <c r="AU484" s="112"/>
      <c r="AV484" s="112"/>
      <c r="AW484" s="112"/>
      <c r="AX484" s="112"/>
      <c r="AY484" s="112"/>
      <c r="AZ484" s="112"/>
      <c r="BA484" s="112"/>
      <c r="BB484" s="112"/>
      <c r="BC484" s="112"/>
      <c r="BD484" s="112"/>
      <c r="BE484" s="112"/>
      <c r="BF484" s="112"/>
      <c r="BG484" s="112"/>
      <c r="BH484" s="112"/>
      <c r="BI484" s="112"/>
      <c r="BJ484" s="112"/>
      <c r="BK484" s="112"/>
      <c r="BL484" s="112"/>
      <c r="BM484" s="112"/>
      <c r="BN484" s="112"/>
      <c r="BO484" s="112"/>
      <c r="BP484" s="112"/>
      <c r="BQ484" s="112"/>
      <c r="BR484" s="112"/>
      <c r="BS484" s="112"/>
      <c r="BT484" s="112"/>
      <c r="BU484" s="112"/>
      <c r="BV484" s="112"/>
      <c r="BW484" s="112"/>
      <c r="BX484" s="112"/>
      <c r="BY484" s="112"/>
      <c r="BZ484" s="112"/>
      <c r="CA484" s="112"/>
      <c r="CB484" s="112"/>
      <c r="CC484" s="112"/>
      <c r="CD484" s="112"/>
      <c r="CE484" s="112"/>
    </row>
    <row r="485" spans="1: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22"/>
      <c r="AN485" s="122"/>
      <c r="AO485" s="122"/>
      <c r="AP485" s="122"/>
      <c r="AQ485" s="122"/>
      <c r="AR485" s="122"/>
      <c r="AS485" s="122"/>
      <c r="AT485" s="112"/>
      <c r="AU485" s="112"/>
      <c r="AV485" s="112"/>
      <c r="AW485" s="112"/>
      <c r="AX485" s="112"/>
      <c r="AY485" s="112"/>
      <c r="AZ485" s="112"/>
      <c r="BA485" s="112"/>
      <c r="BB485" s="112"/>
      <c r="BC485" s="112"/>
      <c r="BD485" s="112"/>
      <c r="BE485" s="112"/>
      <c r="BF485" s="112"/>
      <c r="BG485" s="112"/>
      <c r="BH485" s="112"/>
      <c r="BI485" s="112"/>
      <c r="BJ485" s="112"/>
      <c r="BK485" s="112"/>
      <c r="BL485" s="112"/>
      <c r="BM485" s="112"/>
      <c r="BN485" s="112"/>
      <c r="BO485" s="112"/>
      <c r="BP485" s="112"/>
      <c r="BQ485" s="112"/>
      <c r="BR485" s="112"/>
      <c r="BS485" s="112"/>
      <c r="BT485" s="112"/>
      <c r="BU485" s="112"/>
      <c r="BV485" s="112"/>
      <c r="BW485" s="112"/>
      <c r="BX485" s="112"/>
      <c r="BY485" s="112"/>
      <c r="BZ485" s="112"/>
      <c r="CA485" s="112"/>
      <c r="CB485" s="112"/>
      <c r="CC485" s="112"/>
      <c r="CD485" s="112"/>
      <c r="CE485" s="112"/>
    </row>
    <row r="486" spans="1: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22"/>
      <c r="AN486" s="122"/>
      <c r="AO486" s="122"/>
      <c r="AP486" s="122"/>
      <c r="AQ486" s="122"/>
      <c r="AR486" s="122"/>
      <c r="AS486" s="122"/>
      <c r="AT486" s="112"/>
      <c r="AU486" s="112"/>
      <c r="AV486" s="112"/>
      <c r="AW486" s="112"/>
      <c r="AX486" s="112"/>
      <c r="AY486" s="112"/>
      <c r="AZ486" s="112"/>
      <c r="BA486" s="112"/>
      <c r="BB486" s="112"/>
      <c r="BC486" s="112"/>
      <c r="BD486" s="112"/>
      <c r="BE486" s="112"/>
      <c r="BF486" s="112"/>
      <c r="BG486" s="112"/>
      <c r="BH486" s="112"/>
      <c r="BI486" s="112"/>
      <c r="BJ486" s="112"/>
      <c r="BK486" s="112"/>
      <c r="BL486" s="112"/>
      <c r="BM486" s="112"/>
      <c r="BN486" s="112"/>
      <c r="BO486" s="112"/>
      <c r="BP486" s="112"/>
      <c r="BQ486" s="112"/>
      <c r="BR486" s="112"/>
      <c r="BS486" s="112"/>
      <c r="BT486" s="112"/>
      <c r="BU486" s="112"/>
      <c r="BV486" s="112"/>
      <c r="BW486" s="112"/>
      <c r="BX486" s="112"/>
      <c r="BY486" s="112"/>
      <c r="BZ486" s="112"/>
      <c r="CA486" s="112"/>
      <c r="CB486" s="112"/>
      <c r="CC486" s="112"/>
      <c r="CD486" s="112"/>
      <c r="CE486" s="112"/>
    </row>
    <row r="487" spans="1: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22"/>
      <c r="AN487" s="122"/>
      <c r="AO487" s="122"/>
      <c r="AP487" s="122"/>
      <c r="AQ487" s="122"/>
      <c r="AR487" s="122"/>
      <c r="AS487" s="122"/>
      <c r="AT487" s="112"/>
      <c r="AU487" s="112"/>
      <c r="AV487" s="112"/>
      <c r="AW487" s="112"/>
      <c r="AX487" s="112"/>
      <c r="AY487" s="112"/>
      <c r="AZ487" s="112"/>
      <c r="BA487" s="112"/>
      <c r="BB487" s="112"/>
      <c r="BC487" s="112"/>
      <c r="BD487" s="112"/>
      <c r="BE487" s="112"/>
      <c r="BF487" s="112"/>
      <c r="BG487" s="112"/>
      <c r="BH487" s="112"/>
      <c r="BI487" s="112"/>
      <c r="BJ487" s="112"/>
      <c r="BK487" s="112"/>
      <c r="BL487" s="112"/>
      <c r="BM487" s="112"/>
      <c r="BN487" s="112"/>
      <c r="BO487" s="112"/>
      <c r="BP487" s="112"/>
      <c r="BQ487" s="112"/>
      <c r="BR487" s="112"/>
      <c r="BS487" s="112"/>
      <c r="BT487" s="112"/>
      <c r="BU487" s="112"/>
      <c r="BV487" s="112"/>
      <c r="BW487" s="112"/>
      <c r="BX487" s="112"/>
      <c r="BY487" s="112"/>
      <c r="BZ487" s="112"/>
      <c r="CA487" s="112"/>
      <c r="CB487" s="112"/>
      <c r="CC487" s="112"/>
      <c r="CD487" s="112"/>
      <c r="CE487" s="112"/>
    </row>
    <row r="488" spans="1: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22"/>
      <c r="AN488" s="122"/>
      <c r="AO488" s="122"/>
      <c r="AP488" s="122"/>
      <c r="AQ488" s="122"/>
      <c r="AR488" s="122"/>
      <c r="AS488" s="122"/>
      <c r="AT488" s="112"/>
      <c r="AU488" s="112"/>
      <c r="AV488" s="112"/>
      <c r="AW488" s="112"/>
      <c r="AX488" s="112"/>
      <c r="AY488" s="112"/>
      <c r="AZ488" s="112"/>
      <c r="BA488" s="112"/>
      <c r="BB488" s="112"/>
      <c r="BC488" s="112"/>
      <c r="BD488" s="112"/>
      <c r="BE488" s="112"/>
      <c r="BF488" s="112"/>
      <c r="BG488" s="112"/>
      <c r="BH488" s="112"/>
      <c r="BI488" s="112"/>
      <c r="BJ488" s="112"/>
      <c r="BK488" s="112"/>
      <c r="BL488" s="112"/>
      <c r="BM488" s="112"/>
      <c r="BN488" s="112"/>
      <c r="BO488" s="112"/>
      <c r="BP488" s="112"/>
      <c r="BQ488" s="112"/>
      <c r="BR488" s="112"/>
      <c r="BS488" s="112"/>
      <c r="BT488" s="112"/>
      <c r="BU488" s="112"/>
      <c r="BV488" s="112"/>
      <c r="BW488" s="112"/>
      <c r="BX488" s="112"/>
      <c r="BY488" s="112"/>
      <c r="BZ488" s="112"/>
      <c r="CA488" s="112"/>
      <c r="CB488" s="112"/>
      <c r="CC488" s="112"/>
      <c r="CD488" s="112"/>
      <c r="CE488" s="112"/>
    </row>
    <row r="489" spans="1: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22"/>
      <c r="AN489" s="122"/>
      <c r="AO489" s="122"/>
      <c r="AP489" s="122"/>
      <c r="AQ489" s="122"/>
      <c r="AR489" s="122"/>
      <c r="AS489" s="122"/>
      <c r="AT489" s="112"/>
      <c r="AU489" s="112"/>
      <c r="AV489" s="112"/>
      <c r="AW489" s="112"/>
      <c r="AX489" s="112"/>
      <c r="AY489" s="112"/>
      <c r="AZ489" s="112"/>
      <c r="BA489" s="112"/>
      <c r="BB489" s="112"/>
      <c r="BC489" s="112"/>
      <c r="BD489" s="112"/>
      <c r="BE489" s="112"/>
      <c r="BF489" s="112"/>
      <c r="BG489" s="112"/>
      <c r="BH489" s="112"/>
      <c r="BI489" s="112"/>
      <c r="BJ489" s="112"/>
      <c r="BK489" s="112"/>
      <c r="BL489" s="112"/>
      <c r="BM489" s="112"/>
      <c r="BN489" s="112"/>
      <c r="BO489" s="112"/>
      <c r="BP489" s="112"/>
      <c r="BQ489" s="112"/>
      <c r="BR489" s="112"/>
      <c r="BS489" s="112"/>
      <c r="BT489" s="112"/>
      <c r="BU489" s="112"/>
      <c r="BV489" s="112"/>
      <c r="BW489" s="112"/>
      <c r="BX489" s="112"/>
      <c r="BY489" s="112"/>
      <c r="BZ489" s="112"/>
      <c r="CA489" s="112"/>
      <c r="CB489" s="112"/>
      <c r="CC489" s="112"/>
      <c r="CD489" s="112"/>
      <c r="CE489" s="112"/>
    </row>
    <row r="490" spans="1: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22"/>
      <c r="AN490" s="122"/>
      <c r="AO490" s="122"/>
      <c r="AP490" s="122"/>
      <c r="AQ490" s="122"/>
      <c r="AR490" s="122"/>
      <c r="AS490" s="122"/>
      <c r="AT490" s="112"/>
      <c r="AU490" s="112"/>
      <c r="AV490" s="112"/>
      <c r="AW490" s="112"/>
      <c r="AX490" s="112"/>
      <c r="AY490" s="112"/>
      <c r="AZ490" s="112"/>
      <c r="BA490" s="112"/>
      <c r="BB490" s="112"/>
      <c r="BC490" s="112"/>
      <c r="BD490" s="112"/>
      <c r="BE490" s="112"/>
      <c r="BF490" s="112"/>
      <c r="BG490" s="112"/>
      <c r="BH490" s="112"/>
      <c r="BI490" s="112"/>
      <c r="BJ490" s="112"/>
      <c r="BK490" s="112"/>
      <c r="BL490" s="112"/>
      <c r="BM490" s="112"/>
      <c r="BN490" s="112"/>
      <c r="BO490" s="112"/>
      <c r="BP490" s="112"/>
      <c r="BQ490" s="112"/>
      <c r="BR490" s="112"/>
      <c r="BS490" s="112"/>
      <c r="BT490" s="112"/>
      <c r="BU490" s="112"/>
      <c r="BV490" s="112"/>
      <c r="BW490" s="112"/>
      <c r="BX490" s="112"/>
      <c r="BY490" s="112"/>
      <c r="BZ490" s="112"/>
      <c r="CA490" s="112"/>
      <c r="CB490" s="112"/>
      <c r="CC490" s="112"/>
      <c r="CD490" s="112"/>
      <c r="CE490" s="112"/>
    </row>
    <row r="491" spans="1: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22"/>
      <c r="AN491" s="122"/>
      <c r="AO491" s="122"/>
      <c r="AP491" s="122"/>
      <c r="AQ491" s="122"/>
      <c r="AR491" s="122"/>
      <c r="AS491" s="122"/>
      <c r="AT491" s="112"/>
      <c r="AU491" s="112"/>
      <c r="AV491" s="112"/>
      <c r="AW491" s="112"/>
      <c r="AX491" s="112"/>
      <c r="AY491" s="112"/>
      <c r="AZ491" s="112"/>
      <c r="BA491" s="112"/>
      <c r="BB491" s="112"/>
      <c r="BC491" s="112"/>
      <c r="BD491" s="112"/>
      <c r="BE491" s="112"/>
      <c r="BF491" s="112"/>
      <c r="BG491" s="112"/>
      <c r="BH491" s="112"/>
      <c r="BI491" s="112"/>
      <c r="BJ491" s="112"/>
      <c r="BK491" s="112"/>
      <c r="BL491" s="112"/>
      <c r="BM491" s="112"/>
      <c r="BN491" s="112"/>
      <c r="BO491" s="112"/>
      <c r="BP491" s="112"/>
      <c r="BQ491" s="112"/>
      <c r="BR491" s="112"/>
      <c r="BS491" s="112"/>
      <c r="BT491" s="112"/>
      <c r="BU491" s="112"/>
      <c r="BV491" s="112"/>
      <c r="BW491" s="112"/>
      <c r="BX491" s="112"/>
      <c r="BY491" s="112"/>
      <c r="BZ491" s="112"/>
      <c r="CA491" s="112"/>
      <c r="CB491" s="112"/>
      <c r="CC491" s="112"/>
      <c r="CD491" s="112"/>
      <c r="CE491" s="112"/>
    </row>
    <row r="492" spans="1: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22"/>
      <c r="AN492" s="122"/>
      <c r="AO492" s="122"/>
      <c r="AP492" s="122"/>
      <c r="AQ492" s="122"/>
      <c r="AR492" s="122"/>
      <c r="AS492" s="122"/>
      <c r="AT492" s="112"/>
      <c r="AU492" s="112"/>
      <c r="AV492" s="112"/>
      <c r="AW492" s="112"/>
      <c r="AX492" s="112"/>
      <c r="AY492" s="112"/>
      <c r="AZ492" s="112"/>
      <c r="BA492" s="112"/>
      <c r="BB492" s="112"/>
      <c r="BC492" s="112"/>
      <c r="BD492" s="112"/>
      <c r="BE492" s="112"/>
      <c r="BF492" s="112"/>
      <c r="BG492" s="112"/>
      <c r="BH492" s="112"/>
      <c r="BI492" s="112"/>
      <c r="BJ492" s="112"/>
      <c r="BK492" s="112"/>
      <c r="BL492" s="112"/>
      <c r="BM492" s="112"/>
      <c r="BN492" s="112"/>
      <c r="BO492" s="112"/>
      <c r="BP492" s="112"/>
      <c r="BQ492" s="112"/>
      <c r="BR492" s="112"/>
      <c r="BS492" s="112"/>
      <c r="BT492" s="112"/>
      <c r="BU492" s="112"/>
      <c r="BV492" s="112"/>
      <c r="BW492" s="112"/>
      <c r="BX492" s="112"/>
      <c r="BY492" s="112"/>
      <c r="BZ492" s="112"/>
      <c r="CA492" s="112"/>
      <c r="CB492" s="112"/>
      <c r="CC492" s="112"/>
      <c r="CD492" s="112"/>
      <c r="CE492" s="112"/>
    </row>
    <row r="493" spans="1: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22"/>
      <c r="AN493" s="122"/>
      <c r="AO493" s="122"/>
      <c r="AP493" s="122"/>
      <c r="AQ493" s="122"/>
      <c r="AR493" s="122"/>
      <c r="AS493" s="122"/>
      <c r="AT493" s="112"/>
      <c r="AU493" s="112"/>
      <c r="AV493" s="112"/>
      <c r="AW493" s="112"/>
      <c r="AX493" s="112"/>
      <c r="AY493" s="112"/>
      <c r="AZ493" s="112"/>
      <c r="BA493" s="112"/>
      <c r="BB493" s="112"/>
      <c r="BC493" s="112"/>
      <c r="BD493" s="112"/>
      <c r="BE493" s="112"/>
      <c r="BF493" s="112"/>
      <c r="BG493" s="112"/>
      <c r="BH493" s="112"/>
      <c r="BI493" s="112"/>
      <c r="BJ493" s="112"/>
      <c r="BK493" s="112"/>
      <c r="BL493" s="112"/>
      <c r="BM493" s="112"/>
      <c r="BN493" s="112"/>
      <c r="BO493" s="112"/>
      <c r="BP493" s="112"/>
      <c r="BQ493" s="112"/>
      <c r="BR493" s="112"/>
      <c r="BS493" s="112"/>
      <c r="BT493" s="112"/>
      <c r="BU493" s="112"/>
      <c r="BV493" s="112"/>
      <c r="BW493" s="112"/>
      <c r="BX493" s="112"/>
      <c r="BY493" s="112"/>
      <c r="BZ493" s="112"/>
      <c r="CA493" s="112"/>
      <c r="CB493" s="112"/>
      <c r="CC493" s="112"/>
      <c r="CD493" s="112"/>
      <c r="CE493" s="112"/>
    </row>
    <row r="494" spans="1: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22"/>
      <c r="AN494" s="122"/>
      <c r="AO494" s="122"/>
      <c r="AP494" s="122"/>
      <c r="AQ494" s="122"/>
      <c r="AR494" s="122"/>
      <c r="AS494" s="122"/>
      <c r="AT494" s="112"/>
      <c r="AU494" s="112"/>
      <c r="AV494" s="112"/>
      <c r="AW494" s="112"/>
      <c r="AX494" s="112"/>
      <c r="AY494" s="112"/>
      <c r="AZ494" s="112"/>
      <c r="BA494" s="112"/>
      <c r="BB494" s="112"/>
      <c r="BC494" s="112"/>
      <c r="BD494" s="112"/>
      <c r="BE494" s="112"/>
      <c r="BF494" s="112"/>
      <c r="BG494" s="112"/>
      <c r="BH494" s="112"/>
      <c r="BI494" s="112"/>
      <c r="BJ494" s="112"/>
      <c r="BK494" s="112"/>
      <c r="BL494" s="112"/>
      <c r="BM494" s="112"/>
      <c r="BN494" s="112"/>
      <c r="BO494" s="112"/>
      <c r="BP494" s="112"/>
      <c r="BQ494" s="112"/>
      <c r="BR494" s="112"/>
      <c r="BS494" s="112"/>
      <c r="BT494" s="112"/>
      <c r="BU494" s="112"/>
      <c r="BV494" s="112"/>
      <c r="BW494" s="112"/>
      <c r="BX494" s="112"/>
      <c r="BY494" s="112"/>
      <c r="BZ494" s="112"/>
      <c r="CA494" s="112"/>
      <c r="CB494" s="112"/>
      <c r="CC494" s="112"/>
      <c r="CD494" s="112"/>
      <c r="CE494" s="112"/>
    </row>
    <row r="495" spans="1: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12"/>
      <c r="AU495" s="112"/>
      <c r="AV495" s="112"/>
      <c r="AW495" s="112"/>
      <c r="AX495" s="112"/>
      <c r="AY495" s="112"/>
      <c r="AZ495" s="112"/>
      <c r="BA495" s="112"/>
      <c r="BB495" s="112"/>
      <c r="BC495" s="112"/>
      <c r="BD495" s="112"/>
      <c r="BE495" s="112"/>
      <c r="BF495" s="112"/>
      <c r="BG495" s="112"/>
      <c r="BH495" s="112"/>
      <c r="BI495" s="112"/>
      <c r="BJ495" s="112"/>
      <c r="BK495" s="112"/>
      <c r="BL495" s="112"/>
      <c r="BM495" s="112"/>
      <c r="BN495" s="112"/>
      <c r="BO495" s="112"/>
      <c r="BP495" s="112"/>
      <c r="BQ495" s="112"/>
    </row>
    <row r="496" spans="1: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22"/>
      <c r="AN496" s="122"/>
      <c r="AO496" s="122"/>
      <c r="AP496" s="122"/>
      <c r="AQ496" s="122"/>
      <c r="AR496" s="122"/>
      <c r="AS496" s="122"/>
      <c r="AT496" s="112"/>
      <c r="AU496" s="112"/>
      <c r="AV496" s="112"/>
      <c r="AW496" s="112"/>
      <c r="AX496" s="112"/>
      <c r="AY496" s="112"/>
      <c r="AZ496" s="112"/>
      <c r="BA496" s="112"/>
      <c r="BB496" s="112"/>
      <c r="BC496" s="112"/>
      <c r="BD496" s="112"/>
      <c r="BE496" s="112"/>
      <c r="BF496" s="112"/>
      <c r="BG496" s="112"/>
      <c r="BH496" s="112"/>
      <c r="BI496" s="112"/>
      <c r="BJ496" s="112"/>
      <c r="BK496" s="112"/>
      <c r="BL496" s="112"/>
      <c r="BM496" s="112"/>
      <c r="BN496" s="112"/>
      <c r="BO496" s="112"/>
      <c r="BP496" s="112"/>
      <c r="BQ496" s="112"/>
    </row>
    <row r="497" spans="1:6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22"/>
      <c r="AN497" s="122"/>
      <c r="AO497" s="122"/>
      <c r="AP497" s="122"/>
      <c r="AQ497" s="122"/>
      <c r="AR497" s="122"/>
      <c r="AS497" s="12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</row>
    <row r="498" spans="1:6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22"/>
      <c r="AN498" s="122"/>
      <c r="AO498" s="122"/>
      <c r="AP498" s="122"/>
      <c r="AQ498" s="122"/>
      <c r="AR498" s="122"/>
      <c r="AS498" s="122"/>
      <c r="AT498" s="112"/>
      <c r="AU498" s="112"/>
      <c r="AV498" s="112"/>
      <c r="AW498" s="112"/>
      <c r="AX498" s="112"/>
      <c r="AY498" s="112"/>
      <c r="AZ498" s="112"/>
      <c r="BA498" s="112"/>
      <c r="BB498" s="112"/>
      <c r="BC498" s="112"/>
      <c r="BD498" s="112"/>
      <c r="BE498" s="112"/>
      <c r="BF498" s="112"/>
      <c r="BG498" s="112"/>
      <c r="BH498" s="112"/>
      <c r="BI498" s="112"/>
      <c r="BJ498" s="112"/>
      <c r="BK498" s="112"/>
      <c r="BL498" s="112"/>
      <c r="BM498" s="112"/>
      <c r="BN498" s="112"/>
      <c r="BO498" s="112"/>
      <c r="BP498" s="112"/>
      <c r="BQ498" s="112"/>
    </row>
    <row r="499" spans="1:6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22"/>
      <c r="AN499" s="122"/>
      <c r="AO499" s="122"/>
      <c r="AP499" s="122"/>
      <c r="AQ499" s="122"/>
      <c r="AR499" s="122"/>
      <c r="AS499" s="122"/>
      <c r="AT499" s="112"/>
      <c r="AU499" s="112"/>
      <c r="AV499" s="112"/>
      <c r="AW499" s="112"/>
      <c r="AX499" s="112"/>
      <c r="AY499" s="112"/>
      <c r="AZ499" s="112"/>
      <c r="BA499" s="112"/>
      <c r="BB499" s="112"/>
      <c r="BC499" s="112"/>
      <c r="BD499" s="112"/>
      <c r="BE499" s="112"/>
      <c r="BF499" s="112"/>
      <c r="BG499" s="112"/>
      <c r="BH499" s="112"/>
      <c r="BI499" s="112"/>
      <c r="BJ499" s="112"/>
      <c r="BK499" s="112"/>
      <c r="BL499" s="112"/>
      <c r="BM499" s="112"/>
      <c r="BN499" s="112"/>
      <c r="BO499" s="112"/>
      <c r="BP499" s="112"/>
      <c r="BQ499" s="112"/>
    </row>
    <row r="500" spans="1:6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22"/>
      <c r="AN500" s="122"/>
      <c r="AO500" s="122"/>
      <c r="AP500" s="122"/>
      <c r="AQ500" s="122"/>
      <c r="AR500" s="122"/>
      <c r="AS500" s="122"/>
      <c r="AT500" s="112"/>
      <c r="AU500" s="112"/>
      <c r="AV500" s="112"/>
      <c r="AW500" s="112"/>
      <c r="AX500" s="112"/>
      <c r="AY500" s="112"/>
      <c r="AZ500" s="112"/>
      <c r="BA500" s="112"/>
      <c r="BB500" s="112"/>
      <c r="BC500" s="112"/>
      <c r="BD500" s="112"/>
      <c r="BE500" s="112"/>
      <c r="BF500" s="112"/>
      <c r="BG500" s="112"/>
      <c r="BH500" s="112"/>
      <c r="BI500" s="112"/>
      <c r="BJ500" s="112"/>
      <c r="BK500" s="112"/>
      <c r="BL500" s="112"/>
      <c r="BM500" s="112"/>
      <c r="BN500" s="112"/>
      <c r="BO500" s="112"/>
      <c r="BP500" s="112"/>
      <c r="BQ500" s="112"/>
    </row>
    <row r="501" spans="1:6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22"/>
      <c r="AN501" s="122"/>
      <c r="AO501" s="122"/>
      <c r="AP501" s="122"/>
      <c r="AQ501" s="122"/>
      <c r="AR501" s="122"/>
      <c r="AS501" s="122"/>
      <c r="AT501" s="112"/>
      <c r="AU501" s="112"/>
      <c r="AV501" s="112"/>
      <c r="AW501" s="112"/>
      <c r="AX501" s="112"/>
      <c r="AY501" s="112"/>
      <c r="AZ501" s="112"/>
      <c r="BA501" s="112"/>
      <c r="BB501" s="112"/>
      <c r="BC501" s="112"/>
      <c r="BD501" s="112"/>
      <c r="BE501" s="112"/>
      <c r="BF501" s="112"/>
      <c r="BG501" s="112"/>
      <c r="BH501" s="112"/>
      <c r="BI501" s="112"/>
      <c r="BJ501" s="112"/>
      <c r="BK501" s="112"/>
      <c r="BL501" s="112"/>
      <c r="BM501" s="112"/>
      <c r="BN501" s="112"/>
      <c r="BO501" s="112"/>
      <c r="BP501" s="112"/>
      <c r="BQ501" s="112"/>
    </row>
    <row r="502" spans="1:6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22"/>
      <c r="AN502" s="122"/>
      <c r="AO502" s="122"/>
      <c r="AP502" s="122"/>
      <c r="AQ502" s="122"/>
      <c r="AR502" s="122"/>
      <c r="AS502" s="122"/>
      <c r="AT502" s="112"/>
      <c r="AU502" s="112"/>
      <c r="AV502" s="112"/>
      <c r="AW502" s="112"/>
      <c r="AX502" s="112"/>
      <c r="AY502" s="112"/>
      <c r="AZ502" s="112"/>
      <c r="BA502" s="112"/>
      <c r="BB502" s="112"/>
      <c r="BC502" s="112"/>
      <c r="BD502" s="112"/>
      <c r="BE502" s="112"/>
      <c r="BF502" s="112"/>
      <c r="BG502" s="112"/>
      <c r="BH502" s="112"/>
      <c r="BI502" s="112"/>
      <c r="BJ502" s="112"/>
      <c r="BK502" s="112"/>
      <c r="BL502" s="112"/>
      <c r="BM502" s="112"/>
      <c r="BN502" s="112"/>
      <c r="BO502" s="112"/>
      <c r="BP502" s="112"/>
      <c r="BQ502" s="112"/>
    </row>
    <row r="503" spans="1:6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22"/>
      <c r="AN503" s="122"/>
      <c r="AO503" s="122"/>
      <c r="AP503" s="122"/>
      <c r="AQ503" s="122"/>
      <c r="AR503" s="122"/>
      <c r="AS503" s="122"/>
      <c r="AT503" s="112"/>
      <c r="AU503" s="112"/>
      <c r="AV503" s="112"/>
      <c r="AW503" s="112"/>
      <c r="AX503" s="112"/>
      <c r="AY503" s="112"/>
      <c r="AZ503" s="112"/>
      <c r="BA503" s="112"/>
      <c r="BB503" s="112"/>
      <c r="BC503" s="112"/>
      <c r="BD503" s="112"/>
      <c r="BE503" s="112"/>
      <c r="BF503" s="112"/>
      <c r="BG503" s="112"/>
      <c r="BH503" s="112"/>
      <c r="BI503" s="112"/>
      <c r="BJ503" s="112"/>
      <c r="BK503" s="112"/>
      <c r="BL503" s="112"/>
      <c r="BM503" s="112"/>
      <c r="BN503" s="112"/>
      <c r="BO503" s="112"/>
      <c r="BP503" s="112"/>
      <c r="BQ503" s="112"/>
    </row>
    <row r="504" spans="1:6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22"/>
      <c r="AN504" s="122"/>
      <c r="AO504" s="122"/>
      <c r="AP504" s="122"/>
      <c r="AQ504" s="122"/>
      <c r="AR504" s="122"/>
      <c r="AS504" s="122"/>
      <c r="AT504" s="112"/>
      <c r="AU504" s="112"/>
      <c r="AV504" s="112"/>
      <c r="AW504" s="112"/>
      <c r="AX504" s="112"/>
      <c r="AY504" s="112"/>
      <c r="AZ504" s="112"/>
      <c r="BA504" s="112"/>
      <c r="BB504" s="112"/>
      <c r="BC504" s="112"/>
      <c r="BD504" s="112"/>
      <c r="BE504" s="112"/>
      <c r="BF504" s="112"/>
      <c r="BG504" s="112"/>
      <c r="BH504" s="112"/>
      <c r="BI504" s="112"/>
      <c r="BJ504" s="112"/>
      <c r="BK504" s="112"/>
      <c r="BL504" s="112"/>
      <c r="BM504" s="112"/>
      <c r="BN504" s="112"/>
      <c r="BO504" s="112"/>
      <c r="BP504" s="112"/>
      <c r="BQ504" s="112"/>
    </row>
    <row r="505" spans="1:6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22"/>
      <c r="AN505" s="122"/>
      <c r="AO505" s="122"/>
      <c r="AP505" s="122"/>
      <c r="AQ505" s="122"/>
      <c r="AR505" s="122"/>
      <c r="AS505" s="122"/>
      <c r="AT505" s="112"/>
      <c r="AU505" s="112"/>
      <c r="AV505" s="112"/>
      <c r="AW505" s="112"/>
      <c r="AX505" s="112"/>
      <c r="AY505" s="112"/>
      <c r="AZ505" s="112"/>
      <c r="BA505" s="112"/>
      <c r="BB505" s="112"/>
      <c r="BC505" s="112"/>
      <c r="BD505" s="112"/>
      <c r="BE505" s="112"/>
      <c r="BF505" s="112"/>
      <c r="BG505" s="112"/>
      <c r="BH505" s="112"/>
      <c r="BI505" s="112"/>
      <c r="BJ505" s="112"/>
      <c r="BK505" s="112"/>
      <c r="BL505" s="112"/>
      <c r="BM505" s="112"/>
      <c r="BN505" s="112"/>
      <c r="BO505" s="112"/>
      <c r="BP505" s="112"/>
      <c r="BQ505" s="112"/>
    </row>
    <row r="506" spans="1:6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22"/>
      <c r="AN506" s="122"/>
      <c r="AO506" s="122"/>
      <c r="AP506" s="122"/>
      <c r="AQ506" s="122"/>
      <c r="AR506" s="122"/>
      <c r="AS506" s="122"/>
      <c r="AT506" s="112"/>
      <c r="AU506" s="112"/>
      <c r="AV506" s="112"/>
      <c r="AW506" s="112"/>
      <c r="AX506" s="112"/>
      <c r="AY506" s="112"/>
      <c r="AZ506" s="112"/>
      <c r="BA506" s="112"/>
      <c r="BB506" s="112"/>
      <c r="BC506" s="112"/>
      <c r="BD506" s="112"/>
      <c r="BE506" s="112"/>
      <c r="BF506" s="112"/>
      <c r="BG506" s="112"/>
      <c r="BH506" s="112"/>
      <c r="BI506" s="112"/>
      <c r="BJ506" s="112"/>
      <c r="BK506" s="112"/>
      <c r="BL506" s="112"/>
      <c r="BM506" s="112"/>
      <c r="BN506" s="112"/>
      <c r="BO506" s="112"/>
      <c r="BP506" s="112"/>
      <c r="BQ506" s="112"/>
    </row>
    <row r="507" spans="1:6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22"/>
      <c r="AN507" s="122"/>
      <c r="AO507" s="122"/>
      <c r="AP507" s="122"/>
      <c r="AQ507" s="122"/>
      <c r="AR507" s="122"/>
      <c r="AS507" s="122"/>
      <c r="AT507" s="112"/>
      <c r="AU507" s="112"/>
      <c r="AV507" s="112"/>
      <c r="AW507" s="112"/>
      <c r="AX507" s="112"/>
      <c r="AY507" s="112"/>
      <c r="AZ507" s="112"/>
      <c r="BA507" s="112"/>
      <c r="BB507" s="112"/>
      <c r="BC507" s="112"/>
      <c r="BD507" s="112"/>
      <c r="BE507" s="112"/>
      <c r="BF507" s="112"/>
      <c r="BG507" s="112"/>
      <c r="BH507" s="112"/>
      <c r="BI507" s="112"/>
      <c r="BJ507" s="112"/>
      <c r="BK507" s="112"/>
      <c r="BL507" s="112"/>
      <c r="BM507" s="112"/>
      <c r="BN507" s="112"/>
      <c r="BO507" s="112"/>
      <c r="BP507" s="112"/>
      <c r="BQ507" s="112"/>
    </row>
    <row r="508" spans="1:6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12"/>
      <c r="AU508" s="112"/>
      <c r="AV508" s="112"/>
      <c r="AW508" s="112"/>
      <c r="AX508" s="112"/>
      <c r="AY508" s="112"/>
      <c r="AZ508" s="112"/>
      <c r="BA508" s="112"/>
      <c r="BB508" s="112"/>
      <c r="BC508" s="112"/>
      <c r="BD508" s="112"/>
      <c r="BE508" s="112"/>
      <c r="BF508" s="112"/>
      <c r="BG508" s="112"/>
      <c r="BH508" s="112"/>
      <c r="BI508" s="112"/>
      <c r="BJ508" s="112"/>
      <c r="BK508" s="112"/>
      <c r="BL508" s="112"/>
      <c r="BM508" s="112"/>
      <c r="BN508" s="112"/>
      <c r="BO508" s="112"/>
      <c r="BP508" s="112"/>
      <c r="BQ508" s="112"/>
    </row>
    <row r="509" spans="1:6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22"/>
      <c r="AN509" s="122"/>
      <c r="AO509" s="122"/>
      <c r="AP509" s="122"/>
      <c r="AQ509" s="122"/>
      <c r="AR509" s="122"/>
      <c r="AS509" s="122"/>
      <c r="AT509" s="112"/>
      <c r="AU509" s="112"/>
      <c r="AV509" s="112"/>
      <c r="AW509" s="112"/>
      <c r="AX509" s="112"/>
      <c r="AY509" s="112"/>
      <c r="AZ509" s="112"/>
      <c r="BA509" s="112"/>
      <c r="BB509" s="112"/>
      <c r="BC509" s="112"/>
      <c r="BD509" s="112"/>
      <c r="BE509" s="112"/>
      <c r="BF509" s="112"/>
      <c r="BG509" s="112"/>
      <c r="BH509" s="112"/>
      <c r="BI509" s="112"/>
      <c r="BJ509" s="112"/>
      <c r="BK509" s="112"/>
      <c r="BL509" s="112"/>
      <c r="BM509" s="112"/>
      <c r="BN509" s="112"/>
      <c r="BO509" s="112"/>
      <c r="BP509" s="112"/>
      <c r="BQ509" s="112"/>
    </row>
    <row r="510" spans="1:6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22"/>
      <c r="AN510" s="122"/>
      <c r="AO510" s="122"/>
      <c r="AP510" s="122"/>
      <c r="AQ510" s="122"/>
      <c r="AR510" s="122"/>
      <c r="AS510" s="122"/>
      <c r="AT510" s="112"/>
      <c r="AU510" s="112"/>
      <c r="AV510" s="112"/>
      <c r="AW510" s="112"/>
      <c r="AX510" s="112"/>
      <c r="AY510" s="112"/>
      <c r="AZ510" s="112"/>
      <c r="BA510" s="112"/>
      <c r="BB510" s="112"/>
      <c r="BC510" s="112"/>
      <c r="BD510" s="112"/>
      <c r="BE510" s="112"/>
      <c r="BF510" s="112"/>
      <c r="BG510" s="112"/>
      <c r="BH510" s="112"/>
      <c r="BI510" s="112"/>
      <c r="BJ510" s="112"/>
      <c r="BK510" s="112"/>
      <c r="BL510" s="112"/>
      <c r="BM510" s="112"/>
      <c r="BN510" s="112"/>
      <c r="BO510" s="112"/>
      <c r="BP510" s="112"/>
      <c r="BQ510" s="112"/>
    </row>
    <row r="511" spans="1:6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22"/>
      <c r="AN511" s="122"/>
      <c r="AO511" s="122"/>
      <c r="AP511" s="122"/>
      <c r="AQ511" s="122"/>
      <c r="AR511" s="122"/>
      <c r="AS511" s="122"/>
      <c r="AT511" s="112"/>
      <c r="AU511" s="112"/>
      <c r="AV511" s="112"/>
      <c r="AW511" s="112"/>
      <c r="AX511" s="112"/>
      <c r="AY511" s="112"/>
      <c r="AZ511" s="112"/>
      <c r="BA511" s="112"/>
      <c r="BB511" s="112"/>
      <c r="BC511" s="112"/>
      <c r="BD511" s="112"/>
      <c r="BE511" s="112"/>
      <c r="BF511" s="112"/>
      <c r="BG511" s="112"/>
      <c r="BH511" s="112"/>
      <c r="BI511" s="112"/>
      <c r="BJ511" s="112"/>
      <c r="BK511" s="112"/>
      <c r="BL511" s="112"/>
      <c r="BM511" s="112"/>
      <c r="BN511" s="112"/>
      <c r="BO511" s="112"/>
      <c r="BP511" s="112"/>
      <c r="BQ511" s="112"/>
    </row>
    <row r="512" spans="1:6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22"/>
      <c r="AN512" s="122"/>
      <c r="AO512" s="122"/>
      <c r="AP512" s="122"/>
      <c r="AQ512" s="122"/>
      <c r="AR512" s="122"/>
      <c r="AS512" s="122"/>
      <c r="AT512" s="112"/>
      <c r="AU512" s="112"/>
      <c r="AV512" s="112"/>
      <c r="AW512" s="112"/>
      <c r="AX512" s="112"/>
      <c r="AY512" s="112"/>
      <c r="AZ512" s="112"/>
      <c r="BA512" s="112"/>
      <c r="BB512" s="112"/>
      <c r="BC512" s="112"/>
      <c r="BD512" s="112"/>
      <c r="BE512" s="112"/>
      <c r="BF512" s="112"/>
      <c r="BG512" s="112"/>
      <c r="BH512" s="112"/>
      <c r="BI512" s="112"/>
      <c r="BJ512" s="112"/>
      <c r="BK512" s="112"/>
      <c r="BL512" s="112"/>
      <c r="BM512" s="112"/>
      <c r="BN512" s="112"/>
      <c r="BO512" s="112"/>
      <c r="BP512" s="112"/>
      <c r="BQ512" s="112"/>
    </row>
    <row r="513" spans="1:6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22"/>
      <c r="AN513" s="122"/>
      <c r="AO513" s="122"/>
      <c r="AP513" s="122"/>
      <c r="AQ513" s="122"/>
      <c r="AR513" s="122"/>
      <c r="AS513" s="122"/>
      <c r="AT513" s="112"/>
      <c r="AU513" s="112"/>
      <c r="AV513" s="112"/>
      <c r="AW513" s="112"/>
      <c r="AX513" s="112"/>
      <c r="AY513" s="112"/>
      <c r="AZ513" s="112"/>
      <c r="BA513" s="112"/>
      <c r="BB513" s="112"/>
      <c r="BC513" s="112"/>
      <c r="BD513" s="112"/>
      <c r="BE513" s="112"/>
      <c r="BF513" s="112"/>
      <c r="BG513" s="112"/>
      <c r="BH513" s="112"/>
      <c r="BI513" s="112"/>
      <c r="BJ513" s="112"/>
      <c r="BK513" s="112"/>
      <c r="BL513" s="112"/>
      <c r="BM513" s="112"/>
      <c r="BN513" s="112"/>
      <c r="BO513" s="112"/>
      <c r="BP513" s="112"/>
      <c r="BQ513" s="112"/>
    </row>
    <row r="514" spans="1:6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22"/>
      <c r="AN514" s="122"/>
      <c r="AO514" s="122"/>
      <c r="AP514" s="122"/>
      <c r="AQ514" s="122"/>
      <c r="AR514" s="122"/>
      <c r="AS514" s="122"/>
      <c r="AT514" s="112"/>
      <c r="AU514" s="112"/>
      <c r="AV514" s="112"/>
      <c r="AW514" s="112"/>
      <c r="AX514" s="112"/>
      <c r="AY514" s="112"/>
      <c r="AZ514" s="112"/>
      <c r="BA514" s="112"/>
      <c r="BB514" s="112"/>
      <c r="BC514" s="112"/>
      <c r="BD514" s="112"/>
      <c r="BE514" s="112"/>
      <c r="BF514" s="112"/>
      <c r="BG514" s="112"/>
      <c r="BH514" s="112"/>
      <c r="BI514" s="112"/>
      <c r="BJ514" s="112"/>
      <c r="BK514" s="112"/>
      <c r="BL514" s="112"/>
      <c r="BM514" s="112"/>
      <c r="BN514" s="112"/>
      <c r="BO514" s="112"/>
      <c r="BP514" s="112"/>
      <c r="BQ514" s="112"/>
    </row>
    <row r="515" spans="1:6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22"/>
      <c r="AN515" s="122"/>
      <c r="AO515" s="122"/>
      <c r="AP515" s="122"/>
      <c r="AQ515" s="122"/>
      <c r="AR515" s="122"/>
      <c r="AS515" s="122"/>
      <c r="AT515" s="112"/>
      <c r="AU515" s="112"/>
      <c r="AV515" s="112"/>
      <c r="AW515" s="112"/>
      <c r="AX515" s="112"/>
      <c r="AY515" s="112"/>
      <c r="AZ515" s="112"/>
      <c r="BA515" s="112"/>
      <c r="BB515" s="112"/>
      <c r="BC515" s="112"/>
      <c r="BD515" s="112"/>
      <c r="BE515" s="112"/>
      <c r="BF515" s="112"/>
      <c r="BG515" s="112"/>
      <c r="BH515" s="112"/>
      <c r="BI515" s="112"/>
      <c r="BJ515" s="112"/>
      <c r="BK515" s="112"/>
      <c r="BL515" s="112"/>
      <c r="BM515" s="112"/>
      <c r="BN515" s="112"/>
      <c r="BO515" s="112"/>
      <c r="BP515" s="112"/>
      <c r="BQ515" s="112"/>
    </row>
    <row r="516" spans="1:6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22"/>
      <c r="AN516" s="122"/>
      <c r="AO516" s="122"/>
      <c r="AP516" s="122"/>
      <c r="AQ516" s="122"/>
      <c r="AR516" s="122"/>
      <c r="AS516" s="122"/>
      <c r="AT516" s="112"/>
      <c r="AU516" s="112"/>
      <c r="AV516" s="112"/>
      <c r="AW516" s="112"/>
      <c r="AX516" s="112"/>
      <c r="AY516" s="112"/>
      <c r="AZ516" s="112"/>
      <c r="BA516" s="112"/>
      <c r="BB516" s="112"/>
      <c r="BC516" s="112"/>
      <c r="BD516" s="112"/>
      <c r="BE516" s="112"/>
      <c r="BF516" s="112"/>
      <c r="BG516" s="112"/>
      <c r="BH516" s="112"/>
      <c r="BI516" s="112"/>
      <c r="BJ516" s="112"/>
      <c r="BK516" s="112"/>
      <c r="BL516" s="112"/>
      <c r="BM516" s="112"/>
      <c r="BN516" s="112"/>
      <c r="BO516" s="112"/>
      <c r="BP516" s="112"/>
      <c r="BQ516" s="112"/>
    </row>
    <row r="517" spans="1:6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22"/>
      <c r="AN517" s="122"/>
      <c r="AO517" s="122"/>
      <c r="AP517" s="122"/>
      <c r="AQ517" s="122"/>
      <c r="AR517" s="122"/>
      <c r="AS517" s="122"/>
      <c r="AT517" s="112"/>
      <c r="AU517" s="112"/>
      <c r="AV517" s="112"/>
      <c r="AW517" s="112"/>
      <c r="AX517" s="112"/>
      <c r="AY517" s="112"/>
      <c r="AZ517" s="112"/>
      <c r="BA517" s="112"/>
      <c r="BB517" s="112"/>
      <c r="BC517" s="112"/>
      <c r="BD517" s="112"/>
      <c r="BE517" s="112"/>
      <c r="BF517" s="112"/>
      <c r="BG517" s="112"/>
      <c r="BH517" s="112"/>
      <c r="BI517" s="112"/>
      <c r="BJ517" s="112"/>
      <c r="BK517" s="112"/>
      <c r="BL517" s="112"/>
      <c r="BM517" s="112"/>
      <c r="BN517" s="112"/>
      <c r="BO517" s="112"/>
      <c r="BP517" s="112"/>
      <c r="BQ517" s="112"/>
    </row>
    <row r="518" spans="1:6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122"/>
      <c r="AQ518" s="122"/>
      <c r="AR518" s="122"/>
      <c r="AS518" s="122"/>
      <c r="AT518" s="112"/>
      <c r="AU518" s="112"/>
      <c r="AV518" s="112"/>
      <c r="AW518" s="112"/>
      <c r="AX518" s="112"/>
      <c r="AY518" s="112"/>
      <c r="AZ518" s="112"/>
      <c r="BA518" s="112"/>
      <c r="BB518" s="112"/>
      <c r="BC518" s="112"/>
      <c r="BD518" s="112"/>
      <c r="BE518" s="112"/>
      <c r="BF518" s="112"/>
      <c r="BG518" s="112"/>
      <c r="BH518" s="112"/>
      <c r="BI518" s="112"/>
      <c r="BJ518" s="112"/>
      <c r="BK518" s="112"/>
      <c r="BL518" s="112"/>
      <c r="BM518" s="112"/>
      <c r="BN518" s="112"/>
      <c r="BO518" s="112"/>
      <c r="BP518" s="112"/>
      <c r="BQ518" s="112"/>
    </row>
    <row r="519" spans="1:6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22"/>
      <c r="AN519" s="122"/>
      <c r="AO519" s="122"/>
      <c r="AP519" s="122"/>
      <c r="AQ519" s="122"/>
      <c r="AR519" s="122"/>
      <c r="AS519" s="122"/>
      <c r="AT519" s="112"/>
      <c r="AU519" s="112"/>
      <c r="AV519" s="112"/>
      <c r="AW519" s="112"/>
      <c r="AX519" s="112"/>
      <c r="AY519" s="112"/>
      <c r="AZ519" s="112"/>
      <c r="BA519" s="112"/>
      <c r="BB519" s="112"/>
      <c r="BC519" s="112"/>
      <c r="BD519" s="112"/>
      <c r="BE519" s="112"/>
      <c r="BF519" s="112"/>
      <c r="BG519" s="112"/>
      <c r="BH519" s="112"/>
      <c r="BI519" s="112"/>
      <c r="BJ519" s="112"/>
      <c r="BK519" s="112"/>
      <c r="BL519" s="112"/>
      <c r="BM519" s="112"/>
      <c r="BN519" s="112"/>
      <c r="BO519" s="112"/>
      <c r="BP519" s="112"/>
      <c r="BQ519" s="112"/>
    </row>
    <row r="520" spans="1:6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22"/>
      <c r="AN520" s="122"/>
      <c r="AO520" s="122"/>
      <c r="AP520" s="122"/>
      <c r="AQ520" s="122"/>
      <c r="AR520" s="122"/>
      <c r="AS520" s="122"/>
      <c r="AT520" s="112"/>
      <c r="AU520" s="112"/>
      <c r="AV520" s="112"/>
      <c r="AW520" s="112"/>
      <c r="AX520" s="112"/>
      <c r="AY520" s="112"/>
      <c r="AZ520" s="112"/>
      <c r="BA520" s="112"/>
      <c r="BB520" s="112"/>
      <c r="BC520" s="112"/>
      <c r="BD520" s="112"/>
      <c r="BE520" s="112"/>
      <c r="BF520" s="112"/>
      <c r="BG520" s="112"/>
      <c r="BH520" s="112"/>
      <c r="BI520" s="112"/>
      <c r="BJ520" s="112"/>
      <c r="BK520" s="112"/>
      <c r="BL520" s="112"/>
      <c r="BM520" s="112"/>
      <c r="BN520" s="112"/>
      <c r="BO520" s="112"/>
      <c r="BP520" s="112"/>
      <c r="BQ520" s="112"/>
    </row>
    <row r="521" spans="1:6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22"/>
      <c r="AN521" s="122"/>
      <c r="AO521" s="122"/>
      <c r="AP521" s="122"/>
      <c r="AQ521" s="122"/>
      <c r="AR521" s="122"/>
      <c r="AS521" s="122"/>
      <c r="AT521" s="112"/>
      <c r="AU521" s="112"/>
      <c r="AV521" s="112"/>
      <c r="AW521" s="112"/>
      <c r="AX521" s="112"/>
      <c r="AY521" s="112"/>
      <c r="AZ521" s="112"/>
      <c r="BA521" s="112"/>
      <c r="BB521" s="112"/>
      <c r="BC521" s="112"/>
      <c r="BD521" s="112"/>
      <c r="BE521" s="112"/>
      <c r="BF521" s="112"/>
      <c r="BG521" s="112"/>
      <c r="BH521" s="112"/>
      <c r="BI521" s="112"/>
      <c r="BJ521" s="112"/>
      <c r="BK521" s="112"/>
      <c r="BL521" s="112"/>
      <c r="BM521" s="112"/>
      <c r="BN521" s="112"/>
      <c r="BO521" s="112"/>
      <c r="BP521" s="112"/>
      <c r="BQ521" s="112"/>
    </row>
    <row r="522" spans="1:6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22"/>
      <c r="AN522" s="122"/>
      <c r="AO522" s="122"/>
      <c r="AP522" s="122"/>
      <c r="AQ522" s="122"/>
      <c r="AR522" s="122"/>
      <c r="AS522" s="122"/>
      <c r="AT522" s="112"/>
      <c r="AU522" s="112"/>
      <c r="AV522" s="112"/>
      <c r="AW522" s="112"/>
      <c r="AX522" s="112"/>
      <c r="AY522" s="112"/>
      <c r="AZ522" s="112"/>
      <c r="BA522" s="112"/>
      <c r="BB522" s="112"/>
      <c r="BC522" s="112"/>
      <c r="BD522" s="112"/>
      <c r="BE522" s="112"/>
      <c r="BF522" s="112"/>
      <c r="BG522" s="112"/>
      <c r="BH522" s="112"/>
      <c r="BI522" s="112"/>
      <c r="BJ522" s="112"/>
      <c r="BK522" s="112"/>
      <c r="BL522" s="112"/>
      <c r="BM522" s="112"/>
      <c r="BN522" s="112"/>
      <c r="BO522" s="112"/>
      <c r="BP522" s="112"/>
      <c r="BQ522" s="112"/>
    </row>
    <row r="523" spans="1:6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22"/>
      <c r="AN523" s="122"/>
      <c r="AO523" s="122"/>
      <c r="AP523" s="122"/>
      <c r="AQ523" s="122"/>
      <c r="AR523" s="122"/>
      <c r="AS523" s="122"/>
      <c r="AT523" s="112"/>
      <c r="AU523" s="112"/>
      <c r="AV523" s="112"/>
      <c r="AW523" s="112"/>
      <c r="AX523" s="112"/>
      <c r="AY523" s="112"/>
      <c r="AZ523" s="112"/>
      <c r="BA523" s="112"/>
      <c r="BB523" s="112"/>
      <c r="BC523" s="112"/>
      <c r="BD523" s="112"/>
      <c r="BE523" s="112"/>
      <c r="BF523" s="112"/>
      <c r="BG523" s="112"/>
      <c r="BH523" s="112"/>
      <c r="BI523" s="112"/>
      <c r="BJ523" s="112"/>
      <c r="BK523" s="112"/>
      <c r="BL523" s="112"/>
      <c r="BM523" s="112"/>
      <c r="BN523" s="112"/>
      <c r="BO523" s="112"/>
      <c r="BP523" s="112"/>
      <c r="BQ523" s="112"/>
    </row>
    <row r="524" spans="1:69">
      <c r="M524" s="112"/>
      <c r="N524" s="112"/>
      <c r="O524" s="112"/>
      <c r="P524" s="112"/>
      <c r="Q524" s="112"/>
      <c r="R524" s="112"/>
      <c r="S524" s="112"/>
      <c r="T524" s="112"/>
      <c r="U524" s="112"/>
      <c r="V524" s="122"/>
      <c r="W524" s="112"/>
      <c r="X524" s="112"/>
      <c r="Y524" s="112"/>
      <c r="Z524" s="112"/>
      <c r="AA524" s="112"/>
      <c r="AB524" s="11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22"/>
      <c r="AN524" s="122"/>
      <c r="AO524" s="122"/>
      <c r="AP524" s="122"/>
      <c r="AQ524" s="122"/>
      <c r="AR524" s="122"/>
      <c r="AS524" s="122"/>
      <c r="AT524" s="112"/>
      <c r="AU524" s="112"/>
      <c r="AV524" s="112"/>
      <c r="AW524" s="112"/>
      <c r="AX524" s="112"/>
      <c r="AY524" s="112"/>
      <c r="AZ524" s="112"/>
      <c r="BA524" s="112"/>
      <c r="BB524" s="112"/>
      <c r="BC524" s="112"/>
      <c r="BD524" s="112"/>
      <c r="BE524" s="112"/>
      <c r="BF524" s="112"/>
      <c r="BG524" s="112"/>
      <c r="BH524" s="112"/>
      <c r="BI524" s="112"/>
      <c r="BJ524" s="112"/>
      <c r="BK524" s="112"/>
      <c r="BL524" s="112"/>
      <c r="BM524" s="112"/>
      <c r="BN524" s="112"/>
      <c r="BO524" s="112"/>
      <c r="BP524" s="112"/>
      <c r="BQ524" s="112"/>
    </row>
    <row r="525" spans="1:69"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22"/>
      <c r="AN525" s="122"/>
      <c r="AO525" s="122"/>
      <c r="AP525" s="122"/>
      <c r="AQ525" s="122"/>
      <c r="AR525" s="122"/>
      <c r="AS525" s="122"/>
      <c r="AT525" s="112"/>
      <c r="AU525" s="112"/>
      <c r="AV525" s="112"/>
      <c r="AW525" s="112"/>
      <c r="AX525" s="112"/>
      <c r="AY525" s="112"/>
      <c r="AZ525" s="112"/>
      <c r="BA525" s="112"/>
      <c r="BB525" s="112"/>
      <c r="BC525" s="112"/>
      <c r="BD525" s="112"/>
      <c r="BE525" s="112"/>
      <c r="BF525" s="112"/>
      <c r="BG525" s="112"/>
      <c r="BH525" s="112"/>
      <c r="BI525" s="112"/>
      <c r="BJ525" s="112"/>
      <c r="BK525" s="112"/>
      <c r="BL525" s="112"/>
      <c r="BM525" s="112"/>
      <c r="BN525" s="112"/>
      <c r="BO525" s="112"/>
      <c r="BP525" s="112"/>
      <c r="BQ525" s="112"/>
    </row>
    <row r="526" spans="1:69"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22"/>
      <c r="AN526" s="122"/>
      <c r="AO526" s="122"/>
      <c r="AP526" s="122"/>
      <c r="AQ526" s="122"/>
      <c r="AR526" s="122"/>
      <c r="AS526" s="122"/>
      <c r="AT526" s="112"/>
      <c r="AU526" s="112"/>
      <c r="AV526" s="112"/>
      <c r="AW526" s="112"/>
      <c r="AX526" s="112"/>
      <c r="AY526" s="112"/>
      <c r="AZ526" s="112"/>
      <c r="BA526" s="112"/>
      <c r="BB526" s="112"/>
      <c r="BC526" s="112"/>
      <c r="BD526" s="112"/>
      <c r="BE526" s="112"/>
      <c r="BF526" s="112"/>
      <c r="BG526" s="112"/>
      <c r="BH526" s="112"/>
      <c r="BI526" s="112"/>
      <c r="BJ526" s="112"/>
      <c r="BK526" s="112"/>
      <c r="BL526" s="112"/>
      <c r="BM526" s="112"/>
      <c r="BN526" s="112"/>
      <c r="BO526" s="112"/>
      <c r="BP526" s="112"/>
      <c r="BQ526" s="112"/>
    </row>
    <row r="527" spans="1:69"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22"/>
      <c r="AN527" s="122"/>
      <c r="AO527" s="122"/>
      <c r="AP527" s="122"/>
      <c r="AQ527" s="122"/>
      <c r="AR527" s="122"/>
      <c r="AS527" s="122"/>
      <c r="AT527" s="112"/>
      <c r="AU527" s="112"/>
      <c r="AV527" s="112"/>
      <c r="AW527" s="112"/>
      <c r="AX527" s="112"/>
      <c r="AY527" s="112"/>
      <c r="AZ527" s="112"/>
      <c r="BA527" s="112"/>
      <c r="BB527" s="112"/>
      <c r="BC527" s="112"/>
      <c r="BD527" s="112"/>
      <c r="BE527" s="112"/>
      <c r="BF527" s="112"/>
      <c r="BG527" s="112"/>
      <c r="BH527" s="112"/>
      <c r="BI527" s="112"/>
      <c r="BJ527" s="112"/>
      <c r="BK527" s="112"/>
      <c r="BL527" s="112"/>
      <c r="BM527" s="112"/>
      <c r="BN527" s="112"/>
      <c r="BO527" s="112"/>
      <c r="BP527" s="112"/>
      <c r="BQ527" s="112"/>
    </row>
    <row r="528" spans="1:69"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22"/>
      <c r="AN528" s="122"/>
      <c r="AO528" s="122"/>
      <c r="AP528" s="122"/>
      <c r="AQ528" s="122"/>
      <c r="AR528" s="122"/>
      <c r="AS528" s="122"/>
      <c r="AT528" s="112"/>
      <c r="AU528" s="112"/>
      <c r="AV528" s="112"/>
      <c r="AW528" s="112"/>
      <c r="AX528" s="112"/>
      <c r="AY528" s="112"/>
      <c r="AZ528" s="112"/>
      <c r="BA528" s="112"/>
      <c r="BB528" s="112"/>
      <c r="BC528" s="112"/>
      <c r="BD528" s="112"/>
      <c r="BE528" s="112"/>
      <c r="BF528" s="112"/>
      <c r="BG528" s="112"/>
      <c r="BH528" s="112"/>
      <c r="BI528" s="112"/>
      <c r="BJ528" s="112"/>
      <c r="BK528" s="112"/>
      <c r="BL528" s="112"/>
      <c r="BM528" s="112"/>
      <c r="BN528" s="112"/>
      <c r="BO528" s="112"/>
      <c r="BP528" s="112"/>
      <c r="BQ528" s="112"/>
    </row>
    <row r="529" spans="13:69"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22"/>
      <c r="AN529" s="122"/>
      <c r="AO529" s="122"/>
      <c r="AP529" s="122"/>
      <c r="AQ529" s="122"/>
      <c r="AR529" s="122"/>
      <c r="AS529" s="122"/>
      <c r="AT529" s="112"/>
      <c r="AU529" s="112"/>
      <c r="AV529" s="112"/>
      <c r="AW529" s="112"/>
      <c r="AX529" s="112"/>
      <c r="AY529" s="112"/>
      <c r="AZ529" s="112"/>
      <c r="BA529" s="112"/>
      <c r="BB529" s="112"/>
      <c r="BC529" s="112"/>
      <c r="BD529" s="112"/>
      <c r="BE529" s="112"/>
      <c r="BF529" s="112"/>
      <c r="BG529" s="112"/>
      <c r="BH529" s="112"/>
      <c r="BI529" s="112"/>
      <c r="BJ529" s="112"/>
      <c r="BK529" s="112"/>
      <c r="BL529" s="112"/>
      <c r="BM529" s="112"/>
      <c r="BN529" s="112"/>
      <c r="BO529" s="112"/>
      <c r="BP529" s="112"/>
      <c r="BQ529" s="112"/>
    </row>
    <row r="530" spans="13:69"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22"/>
      <c r="AN530" s="122"/>
      <c r="AO530" s="122"/>
      <c r="AP530" s="122"/>
      <c r="AQ530" s="122"/>
      <c r="AR530" s="122"/>
      <c r="AS530" s="122"/>
      <c r="AT530" s="112"/>
      <c r="AU530" s="112"/>
      <c r="AV530" s="112"/>
      <c r="AW530" s="112"/>
      <c r="AX530" s="112"/>
      <c r="AY530" s="112"/>
      <c r="AZ530" s="112"/>
      <c r="BA530" s="112"/>
      <c r="BB530" s="112"/>
      <c r="BC530" s="112"/>
      <c r="BD530" s="112"/>
      <c r="BE530" s="112"/>
      <c r="BF530" s="112"/>
      <c r="BG530" s="112"/>
      <c r="BH530" s="112"/>
      <c r="BI530" s="112"/>
      <c r="BJ530" s="112"/>
      <c r="BK530" s="112"/>
      <c r="BL530" s="112"/>
      <c r="BM530" s="112"/>
      <c r="BN530" s="112"/>
      <c r="BO530" s="112"/>
      <c r="BP530" s="112"/>
      <c r="BQ530" s="112"/>
    </row>
    <row r="531" spans="13:69"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22"/>
      <c r="AN531" s="122"/>
      <c r="AO531" s="122"/>
      <c r="AP531" s="122"/>
      <c r="AQ531" s="122"/>
      <c r="AR531" s="122"/>
      <c r="AS531" s="122"/>
      <c r="AT531" s="112"/>
      <c r="AU531" s="112"/>
      <c r="AV531" s="112"/>
      <c r="AW531" s="112"/>
      <c r="AX531" s="112"/>
      <c r="AY531" s="112"/>
      <c r="AZ531" s="112"/>
      <c r="BA531" s="112"/>
      <c r="BB531" s="112"/>
      <c r="BC531" s="112"/>
      <c r="BD531" s="112"/>
      <c r="BE531" s="112"/>
      <c r="BF531" s="112"/>
      <c r="BG531" s="112"/>
      <c r="BH531" s="112"/>
      <c r="BI531" s="112"/>
      <c r="BJ531" s="112"/>
      <c r="BK531" s="112"/>
      <c r="BL531" s="112"/>
      <c r="BM531" s="112"/>
      <c r="BN531" s="112"/>
      <c r="BO531" s="112"/>
      <c r="BP531" s="112"/>
      <c r="BQ531" s="112"/>
    </row>
    <row r="532" spans="13:69"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22"/>
      <c r="AP532" s="122"/>
      <c r="AQ532" s="122"/>
      <c r="AR532" s="122"/>
      <c r="AS532" s="12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</row>
    <row r="533" spans="13:69"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  <c r="AE533" s="112"/>
      <c r="AF533" s="112"/>
      <c r="AG533" s="112"/>
      <c r="AH533" s="112"/>
      <c r="AI533" s="112"/>
      <c r="AJ533" s="112"/>
      <c r="AK533" s="112"/>
      <c r="AL533" s="112"/>
      <c r="AM533" s="112"/>
      <c r="AN533" s="112"/>
      <c r="AO533" s="122"/>
      <c r="AP533" s="122"/>
      <c r="AQ533" s="122"/>
      <c r="AR533" s="122"/>
      <c r="AS533" s="122"/>
      <c r="AT533" s="112"/>
      <c r="AU533" s="112"/>
      <c r="AV533" s="112"/>
      <c r="AW533" s="112"/>
      <c r="AX533" s="112"/>
      <c r="AY533" s="112"/>
      <c r="AZ533" s="112"/>
      <c r="BA533" s="112"/>
      <c r="BB533" s="112"/>
      <c r="BC533" s="112"/>
      <c r="BD533" s="112"/>
      <c r="BE533" s="112"/>
      <c r="BF533" s="112"/>
      <c r="BG533" s="112"/>
      <c r="BH533" s="112"/>
      <c r="BI533" s="112"/>
      <c r="BJ533" s="112"/>
      <c r="BK533" s="112"/>
      <c r="BL533" s="112"/>
      <c r="BM533" s="112"/>
      <c r="BN533" s="112"/>
      <c r="BO533" s="112"/>
      <c r="BP533" s="112"/>
      <c r="BQ533" s="112"/>
    </row>
    <row r="534" spans="13:69"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  <c r="AE534" s="112"/>
      <c r="AF534" s="112"/>
      <c r="AG534" s="112"/>
      <c r="AH534" s="112"/>
      <c r="AI534" s="112"/>
      <c r="AJ534" s="112"/>
      <c r="AK534" s="112"/>
      <c r="AL534" s="112"/>
      <c r="AM534" s="112"/>
      <c r="AN534" s="112"/>
      <c r="AO534" s="122"/>
      <c r="AP534" s="122"/>
      <c r="AQ534" s="122"/>
      <c r="AR534" s="122"/>
      <c r="AS534" s="12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2"/>
      <c r="BJ534" s="112"/>
      <c r="BK534" s="112"/>
      <c r="BL534" s="112"/>
      <c r="BM534" s="112"/>
      <c r="BN534" s="112"/>
      <c r="BO534" s="112"/>
      <c r="BP534" s="112"/>
      <c r="BQ534" s="112"/>
    </row>
    <row r="535" spans="13:69"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  <c r="AD535" s="112"/>
      <c r="AE535" s="112"/>
      <c r="AF535" s="112"/>
      <c r="AG535" s="112"/>
      <c r="AH535" s="112"/>
      <c r="AI535" s="112"/>
      <c r="AJ535" s="112"/>
      <c r="AK535" s="112"/>
      <c r="AL535" s="112"/>
      <c r="AM535" s="112"/>
      <c r="AN535" s="112"/>
      <c r="AO535" s="122"/>
      <c r="AP535" s="122"/>
      <c r="AQ535" s="122"/>
      <c r="AR535" s="122"/>
      <c r="AS535" s="122"/>
      <c r="AT535" s="112"/>
      <c r="AU535" s="112"/>
      <c r="AV535" s="112"/>
      <c r="AW535" s="112"/>
      <c r="AX535" s="112"/>
      <c r="AY535" s="112"/>
      <c r="AZ535" s="112"/>
      <c r="BA535" s="112"/>
      <c r="BB535" s="112"/>
      <c r="BC535" s="112"/>
      <c r="BD535" s="112"/>
      <c r="BE535" s="112"/>
      <c r="BF535" s="112"/>
      <c r="BG535" s="112"/>
      <c r="BH535" s="112"/>
      <c r="BI535" s="112"/>
      <c r="BJ535" s="112"/>
      <c r="BK535" s="112"/>
      <c r="BL535" s="112"/>
      <c r="BM535" s="112"/>
      <c r="BN535" s="112"/>
      <c r="BO535" s="112"/>
      <c r="BP535" s="112"/>
      <c r="BQ535" s="112"/>
    </row>
    <row r="536" spans="13:69"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2"/>
      <c r="AE536" s="112"/>
      <c r="AF536" s="112"/>
      <c r="AG536" s="112"/>
      <c r="AH536" s="112"/>
      <c r="AI536" s="112"/>
      <c r="AJ536" s="112"/>
      <c r="AK536" s="112"/>
      <c r="AL536" s="112"/>
      <c r="AM536" s="112"/>
      <c r="AN536" s="112"/>
      <c r="AO536" s="122"/>
      <c r="AP536" s="122"/>
      <c r="AQ536" s="122"/>
      <c r="AR536" s="122"/>
      <c r="AS536" s="122"/>
      <c r="AT536" s="112"/>
      <c r="AU536" s="112"/>
      <c r="AV536" s="112"/>
      <c r="AW536" s="112"/>
      <c r="AX536" s="112"/>
      <c r="AY536" s="112"/>
      <c r="AZ536" s="112"/>
      <c r="BA536" s="112"/>
      <c r="BB536" s="112"/>
      <c r="BC536" s="112"/>
      <c r="BD536" s="112"/>
      <c r="BE536" s="112"/>
      <c r="BF536" s="112"/>
      <c r="BG536" s="112"/>
      <c r="BH536" s="112"/>
      <c r="BI536" s="112"/>
      <c r="BJ536" s="112"/>
      <c r="BK536" s="112"/>
      <c r="BL536" s="112"/>
      <c r="BM536" s="112"/>
      <c r="BN536" s="112"/>
      <c r="BO536" s="112"/>
      <c r="BP536" s="112"/>
      <c r="BQ536" s="112"/>
    </row>
    <row r="537" spans="13:69"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  <c r="AD537" s="112"/>
      <c r="AE537" s="112"/>
      <c r="AF537" s="112"/>
      <c r="AG537" s="112"/>
      <c r="AH537" s="112"/>
      <c r="AI537" s="112"/>
      <c r="AJ537" s="112"/>
      <c r="AK537" s="112"/>
      <c r="AL537" s="112"/>
      <c r="AM537" s="112"/>
      <c r="AN537" s="112"/>
      <c r="AO537" s="122"/>
      <c r="AP537" s="122"/>
      <c r="AQ537" s="122"/>
      <c r="AR537" s="122"/>
      <c r="AS537" s="122"/>
      <c r="AT537" s="112"/>
      <c r="AU537" s="112"/>
      <c r="AV537" s="112"/>
      <c r="AW537" s="112"/>
      <c r="AX537" s="112"/>
      <c r="AY537" s="112"/>
      <c r="AZ537" s="112"/>
      <c r="BA537" s="112"/>
      <c r="BB537" s="112"/>
      <c r="BC537" s="112"/>
      <c r="BD537" s="112"/>
      <c r="BE537" s="112"/>
      <c r="BF537" s="112"/>
      <c r="BG537" s="112"/>
      <c r="BH537" s="112"/>
      <c r="BI537" s="112"/>
      <c r="BJ537" s="112"/>
      <c r="BK537" s="112"/>
      <c r="BL537" s="112"/>
      <c r="BM537" s="112"/>
      <c r="BN537" s="112"/>
      <c r="BO537" s="112"/>
      <c r="BP537" s="112"/>
      <c r="BQ537" s="112"/>
    </row>
    <row r="538" spans="13:69"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  <c r="AD538" s="112"/>
      <c r="AE538" s="112"/>
      <c r="AF538" s="112"/>
      <c r="AG538" s="112"/>
      <c r="AH538" s="112"/>
      <c r="AI538" s="112"/>
      <c r="AJ538" s="112"/>
      <c r="AK538" s="112"/>
      <c r="AL538" s="112"/>
      <c r="AM538" s="112"/>
      <c r="AN538" s="112"/>
      <c r="AO538" s="122"/>
      <c r="AP538" s="122"/>
      <c r="AQ538" s="122"/>
      <c r="AR538" s="122"/>
      <c r="AS538" s="122"/>
      <c r="AT538" s="112"/>
      <c r="AU538" s="112"/>
      <c r="AV538" s="112"/>
      <c r="AW538" s="112"/>
      <c r="AX538" s="112"/>
      <c r="AY538" s="112"/>
      <c r="AZ538" s="112"/>
      <c r="BA538" s="112"/>
      <c r="BB538" s="112"/>
      <c r="BC538" s="112"/>
      <c r="BD538" s="112"/>
      <c r="BE538" s="112"/>
      <c r="BF538" s="112"/>
      <c r="BG538" s="112"/>
      <c r="BH538" s="112"/>
      <c r="BI538" s="112"/>
      <c r="BJ538" s="112"/>
      <c r="BK538" s="112"/>
      <c r="BL538" s="112"/>
      <c r="BM538" s="112"/>
      <c r="BN538" s="112"/>
      <c r="BO538" s="112"/>
      <c r="BP538" s="112"/>
      <c r="BQ538" s="112"/>
    </row>
    <row r="539" spans="13:69"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  <c r="AE539" s="112"/>
      <c r="AF539" s="112"/>
      <c r="AG539" s="112"/>
      <c r="AH539" s="112"/>
      <c r="AI539" s="112"/>
      <c r="AJ539" s="112"/>
      <c r="AK539" s="112"/>
      <c r="AL539" s="112"/>
      <c r="AM539" s="112"/>
      <c r="AN539" s="112"/>
      <c r="AO539" s="122"/>
      <c r="AP539" s="122"/>
      <c r="AQ539" s="122"/>
      <c r="AR539" s="122"/>
      <c r="AS539" s="122"/>
      <c r="AT539" s="112"/>
      <c r="AU539" s="112"/>
      <c r="AV539" s="112"/>
      <c r="AW539" s="112"/>
      <c r="AX539" s="112"/>
      <c r="AY539" s="112"/>
      <c r="AZ539" s="112"/>
      <c r="BA539" s="112"/>
      <c r="BB539" s="112"/>
      <c r="BC539" s="112"/>
      <c r="BD539" s="112"/>
      <c r="BE539" s="112"/>
      <c r="BF539" s="112"/>
      <c r="BG539" s="112"/>
      <c r="BH539" s="112"/>
      <c r="BI539" s="112"/>
      <c r="BJ539" s="112"/>
      <c r="BK539" s="112"/>
      <c r="BL539" s="112"/>
      <c r="BM539" s="112"/>
      <c r="BN539" s="112"/>
      <c r="BO539" s="112"/>
      <c r="BP539" s="112"/>
      <c r="BQ539" s="112"/>
    </row>
    <row r="540" spans="13:69"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  <c r="AE540" s="112"/>
      <c r="AF540" s="112"/>
      <c r="AG540" s="112"/>
      <c r="AH540" s="112"/>
      <c r="AI540" s="112"/>
      <c r="AJ540" s="112"/>
      <c r="AK540" s="112"/>
      <c r="AL540" s="112"/>
      <c r="AM540" s="112"/>
      <c r="AN540" s="112"/>
      <c r="AO540" s="122"/>
      <c r="AP540" s="122"/>
      <c r="AQ540" s="122"/>
      <c r="AR540" s="122"/>
      <c r="AS540" s="122"/>
      <c r="AT540" s="112"/>
      <c r="AU540" s="112"/>
      <c r="AV540" s="112"/>
      <c r="AW540" s="112"/>
      <c r="AX540" s="112"/>
      <c r="AY540" s="112"/>
      <c r="AZ540" s="112"/>
      <c r="BA540" s="112"/>
      <c r="BB540" s="112"/>
      <c r="BC540" s="112"/>
      <c r="BD540" s="112"/>
      <c r="BE540" s="112"/>
      <c r="BF540" s="112"/>
      <c r="BG540" s="112"/>
      <c r="BH540" s="112"/>
      <c r="BI540" s="112"/>
      <c r="BJ540" s="112"/>
      <c r="BK540" s="112"/>
      <c r="BL540" s="112"/>
      <c r="BM540" s="112"/>
      <c r="BN540" s="112"/>
      <c r="BO540" s="112"/>
      <c r="BP540" s="112"/>
      <c r="BQ540" s="112"/>
    </row>
    <row r="541" spans="13:69"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2"/>
      <c r="AE541" s="112"/>
      <c r="AF541" s="112"/>
      <c r="AG541" s="112"/>
      <c r="AH541" s="112"/>
      <c r="AI541" s="112"/>
      <c r="AJ541" s="112"/>
      <c r="AK541" s="112"/>
      <c r="AL541" s="112"/>
      <c r="AM541" s="112"/>
      <c r="AN541" s="112"/>
      <c r="AO541" s="122"/>
      <c r="AP541" s="122"/>
      <c r="AQ541" s="122"/>
      <c r="AR541" s="122"/>
      <c r="AS541" s="122"/>
      <c r="AT541" s="112"/>
      <c r="AU541" s="112"/>
      <c r="AV541" s="112"/>
      <c r="AW541" s="112"/>
      <c r="AX541" s="112"/>
      <c r="AY541" s="112"/>
      <c r="AZ541" s="112"/>
      <c r="BA541" s="112"/>
      <c r="BB541" s="112"/>
      <c r="BC541" s="112"/>
      <c r="BD541" s="112"/>
      <c r="BE541" s="112"/>
      <c r="BF541" s="112"/>
      <c r="BG541" s="112"/>
      <c r="BH541" s="112"/>
      <c r="BI541" s="112"/>
      <c r="BJ541" s="112"/>
      <c r="BK541" s="112"/>
      <c r="BL541" s="112"/>
      <c r="BM541" s="112"/>
      <c r="BN541" s="112"/>
      <c r="BO541" s="112"/>
      <c r="BP541" s="112"/>
      <c r="BQ541" s="112"/>
    </row>
    <row r="542" spans="13:69"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  <c r="AE542" s="112"/>
      <c r="AF542" s="112"/>
      <c r="AG542" s="112"/>
      <c r="AH542" s="112"/>
      <c r="AI542" s="112"/>
      <c r="AJ542" s="112"/>
      <c r="AK542" s="112"/>
      <c r="AL542" s="112"/>
      <c r="AM542" s="112"/>
      <c r="AN542" s="112"/>
      <c r="AO542" s="122"/>
      <c r="AP542" s="122"/>
      <c r="AQ542" s="122"/>
      <c r="AR542" s="122"/>
      <c r="AS542" s="122"/>
      <c r="AT542" s="112"/>
      <c r="AU542" s="112"/>
      <c r="AV542" s="112"/>
      <c r="AW542" s="112"/>
      <c r="AX542" s="112"/>
      <c r="AY542" s="112"/>
      <c r="AZ542" s="112"/>
      <c r="BA542" s="112"/>
      <c r="BB542" s="112"/>
      <c r="BC542" s="112"/>
      <c r="BD542" s="112"/>
      <c r="BE542" s="112"/>
      <c r="BF542" s="112"/>
      <c r="BG542" s="112"/>
      <c r="BH542" s="112"/>
      <c r="BI542" s="112"/>
      <c r="BJ542" s="112"/>
      <c r="BK542" s="112"/>
      <c r="BL542" s="112"/>
      <c r="BM542" s="112"/>
      <c r="BN542" s="112"/>
      <c r="BO542" s="112"/>
      <c r="BP542" s="112"/>
      <c r="BQ542" s="112"/>
    </row>
    <row r="543" spans="13:69"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  <c r="AE543" s="112"/>
      <c r="AF543" s="112"/>
      <c r="AG543" s="112"/>
      <c r="AH543" s="112"/>
      <c r="AI543" s="112"/>
      <c r="AJ543" s="112"/>
      <c r="AK543" s="112"/>
      <c r="AL543" s="112"/>
      <c r="AM543" s="112"/>
      <c r="AN543" s="112"/>
      <c r="AO543" s="122"/>
      <c r="AP543" s="122"/>
      <c r="AQ543" s="122"/>
      <c r="AR543" s="122"/>
      <c r="AS543" s="122"/>
      <c r="AT543" s="112"/>
      <c r="AU543" s="112"/>
      <c r="AV543" s="112"/>
      <c r="AW543" s="112"/>
      <c r="AX543" s="112"/>
      <c r="AY543" s="112"/>
      <c r="AZ543" s="112"/>
      <c r="BA543" s="112"/>
      <c r="BB543" s="112"/>
      <c r="BC543" s="112"/>
      <c r="BD543" s="112"/>
      <c r="BE543" s="112"/>
      <c r="BF543" s="112"/>
      <c r="BG543" s="112"/>
      <c r="BH543" s="112"/>
      <c r="BI543" s="112"/>
      <c r="BJ543" s="112"/>
      <c r="BK543" s="112"/>
      <c r="BL543" s="112"/>
      <c r="BM543" s="112"/>
      <c r="BN543" s="112"/>
      <c r="BO543" s="112"/>
      <c r="BP543" s="112"/>
      <c r="BQ543" s="112"/>
    </row>
    <row r="544" spans="13:69"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  <c r="AE544" s="112"/>
      <c r="AF544" s="112"/>
      <c r="AG544" s="112"/>
      <c r="AH544" s="112"/>
      <c r="AI544" s="112"/>
      <c r="AJ544" s="112"/>
      <c r="AK544" s="112"/>
      <c r="AL544" s="112"/>
      <c r="AM544" s="112"/>
      <c r="AN544" s="112"/>
      <c r="AO544" s="122"/>
      <c r="AP544" s="122"/>
      <c r="AQ544" s="122"/>
      <c r="AR544" s="122"/>
      <c r="AS544" s="122"/>
      <c r="AT544" s="112"/>
      <c r="AU544" s="112"/>
      <c r="AV544" s="112"/>
      <c r="AW544" s="112"/>
      <c r="AX544" s="112"/>
      <c r="AY544" s="112"/>
      <c r="AZ544" s="112"/>
      <c r="BA544" s="112"/>
      <c r="BB544" s="112"/>
      <c r="BC544" s="112"/>
      <c r="BD544" s="112"/>
      <c r="BE544" s="112"/>
      <c r="BF544" s="112"/>
      <c r="BG544" s="112"/>
      <c r="BH544" s="112"/>
      <c r="BI544" s="112"/>
      <c r="BJ544" s="112"/>
      <c r="BK544" s="112"/>
      <c r="BL544" s="112"/>
      <c r="BM544" s="112"/>
      <c r="BN544" s="112"/>
      <c r="BO544" s="112"/>
      <c r="BP544" s="112"/>
      <c r="BQ544" s="112"/>
    </row>
    <row r="545" spans="13:69"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  <c r="AE545" s="112"/>
      <c r="AF545" s="112"/>
      <c r="AG545" s="112"/>
      <c r="AH545" s="112"/>
      <c r="AI545" s="112"/>
      <c r="AJ545" s="112"/>
      <c r="AK545" s="112"/>
      <c r="AL545" s="112"/>
      <c r="AM545" s="112"/>
      <c r="AN545" s="112"/>
      <c r="AO545" s="122"/>
      <c r="AP545" s="122"/>
      <c r="AQ545" s="122"/>
      <c r="AR545" s="122"/>
      <c r="AS545" s="122"/>
      <c r="AT545" s="112"/>
      <c r="AU545" s="112"/>
      <c r="AV545" s="112"/>
      <c r="AW545" s="112"/>
      <c r="AX545" s="112"/>
      <c r="AY545" s="112"/>
      <c r="AZ545" s="112"/>
      <c r="BA545" s="112"/>
      <c r="BB545" s="112"/>
      <c r="BC545" s="112"/>
      <c r="BD545" s="112"/>
      <c r="BE545" s="112"/>
      <c r="BF545" s="112"/>
      <c r="BG545" s="112"/>
      <c r="BH545" s="112"/>
      <c r="BI545" s="112"/>
      <c r="BJ545" s="112"/>
      <c r="BK545" s="112"/>
      <c r="BL545" s="112"/>
      <c r="BM545" s="112"/>
      <c r="BN545" s="112"/>
      <c r="BO545" s="112"/>
      <c r="BP545" s="112"/>
      <c r="BQ545" s="112"/>
    </row>
    <row r="546" spans="13:69"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  <c r="AF546" s="112"/>
      <c r="AG546" s="112"/>
      <c r="AH546" s="112"/>
      <c r="AI546" s="112"/>
      <c r="AJ546" s="112"/>
      <c r="AK546" s="112"/>
      <c r="AL546" s="112"/>
      <c r="AM546" s="112"/>
      <c r="AN546" s="112"/>
      <c r="AO546" s="122"/>
      <c r="AP546" s="122"/>
      <c r="AQ546" s="122"/>
      <c r="AR546" s="122"/>
      <c r="AS546" s="122"/>
      <c r="AT546" s="112"/>
      <c r="AU546" s="112"/>
      <c r="AV546" s="112"/>
      <c r="AW546" s="112"/>
      <c r="AX546" s="112"/>
      <c r="AY546" s="112"/>
      <c r="AZ546" s="112"/>
      <c r="BA546" s="112"/>
      <c r="BB546" s="112"/>
      <c r="BC546" s="112"/>
      <c r="BD546" s="112"/>
      <c r="BE546" s="112"/>
      <c r="BF546" s="112"/>
      <c r="BG546" s="112"/>
      <c r="BH546" s="112"/>
      <c r="BI546" s="112"/>
      <c r="BJ546" s="112"/>
      <c r="BK546" s="112"/>
      <c r="BL546" s="112"/>
      <c r="BM546" s="112"/>
      <c r="BN546" s="112"/>
      <c r="BO546" s="112"/>
      <c r="BP546" s="112"/>
      <c r="BQ546" s="112"/>
    </row>
    <row r="547" spans="13:69"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  <c r="AF547" s="112"/>
      <c r="AG547" s="112"/>
      <c r="AH547" s="112"/>
      <c r="AI547" s="112"/>
      <c r="AJ547" s="112"/>
      <c r="AK547" s="112"/>
      <c r="AL547" s="112"/>
      <c r="AM547" s="112"/>
      <c r="AN547" s="112"/>
      <c r="AO547" s="122"/>
      <c r="AP547" s="122"/>
      <c r="AQ547" s="122"/>
      <c r="AR547" s="122"/>
      <c r="AS547" s="122"/>
      <c r="AT547" s="112"/>
      <c r="AU547" s="112"/>
      <c r="AV547" s="112"/>
      <c r="AW547" s="112"/>
      <c r="AX547" s="112"/>
      <c r="AY547" s="112"/>
      <c r="AZ547" s="112"/>
      <c r="BA547" s="112"/>
      <c r="BB547" s="112"/>
      <c r="BC547" s="112"/>
      <c r="BD547" s="112"/>
      <c r="BE547" s="112"/>
      <c r="BF547" s="112"/>
      <c r="BG547" s="112"/>
      <c r="BH547" s="112"/>
      <c r="BI547" s="112"/>
      <c r="BJ547" s="112"/>
      <c r="BK547" s="112"/>
      <c r="BL547" s="112"/>
      <c r="BM547" s="112"/>
      <c r="BN547" s="112"/>
      <c r="BO547" s="112"/>
      <c r="BP547" s="112"/>
      <c r="BQ547" s="112"/>
    </row>
    <row r="548" spans="13:69"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  <c r="AD548" s="112"/>
      <c r="AE548" s="112"/>
      <c r="AF548" s="112"/>
      <c r="AG548" s="112"/>
      <c r="AH548" s="112"/>
      <c r="AI548" s="112"/>
      <c r="AJ548" s="112"/>
      <c r="AK548" s="112"/>
      <c r="AL548" s="112"/>
      <c r="AM548" s="112"/>
      <c r="AN548" s="112"/>
      <c r="AO548" s="122"/>
      <c r="AP548" s="122"/>
      <c r="AQ548" s="122"/>
      <c r="AR548" s="122"/>
      <c r="AS548" s="122"/>
      <c r="AT548" s="112"/>
      <c r="AU548" s="112"/>
      <c r="AV548" s="112"/>
      <c r="AW548" s="112"/>
      <c r="AX548" s="112"/>
      <c r="AY548" s="112"/>
      <c r="AZ548" s="112"/>
      <c r="BA548" s="112"/>
      <c r="BB548" s="112"/>
      <c r="BC548" s="112"/>
      <c r="BD548" s="112"/>
      <c r="BE548" s="112"/>
      <c r="BF548" s="112"/>
      <c r="BG548" s="112"/>
      <c r="BH548" s="112"/>
      <c r="BI548" s="112"/>
      <c r="BJ548" s="112"/>
      <c r="BK548" s="112"/>
      <c r="BL548" s="112"/>
      <c r="BM548" s="112"/>
      <c r="BN548" s="112"/>
      <c r="BO548" s="112"/>
      <c r="BP548" s="112"/>
      <c r="BQ548" s="112"/>
    </row>
    <row r="549" spans="13:69">
      <c r="AO549" s="1"/>
      <c r="AP549" s="1"/>
      <c r="AQ549" s="1"/>
      <c r="AR549" s="1"/>
      <c r="AS549" s="1"/>
    </row>
    <row r="550" spans="13:69">
      <c r="AO550" s="1"/>
      <c r="AP550" s="1"/>
      <c r="AQ550" s="1"/>
      <c r="AR550" s="1"/>
      <c r="AS550" s="1"/>
    </row>
    <row r="551" spans="13:69">
      <c r="AO551" s="1"/>
      <c r="AP551" s="1"/>
      <c r="AQ551" s="1"/>
      <c r="AR551" s="1"/>
      <c r="AS551" s="1"/>
    </row>
    <row r="552" spans="13:69">
      <c r="AO552" s="1"/>
      <c r="AP552" s="1"/>
      <c r="AQ552" s="1"/>
      <c r="AR552" s="1"/>
      <c r="AS552" s="1"/>
    </row>
    <row r="553" spans="13:69">
      <c r="AO553" s="1"/>
      <c r="AP553" s="1"/>
      <c r="AQ553" s="1"/>
      <c r="AR553" s="1"/>
      <c r="AS553" s="1"/>
    </row>
    <row r="554" spans="13:69">
      <c r="AO554" s="1"/>
      <c r="AP554" s="1"/>
      <c r="AQ554" s="1"/>
      <c r="AR554" s="1"/>
      <c r="AS554" s="1"/>
    </row>
    <row r="555" spans="13:69">
      <c r="AO555" s="1"/>
      <c r="AP555" s="1"/>
      <c r="AQ555" s="1"/>
      <c r="AR555" s="1"/>
      <c r="AS555" s="1"/>
    </row>
    <row r="556" spans="13:69">
      <c r="AO556" s="1"/>
      <c r="AP556" s="1"/>
      <c r="AQ556" s="1"/>
      <c r="AR556" s="1"/>
      <c r="AS556" s="1"/>
    </row>
  </sheetData>
  <sheetProtection password="CA54" sheet="1" objects="1" scenarios="1"/>
  <protectedRanges>
    <protectedRange sqref="K18:L18" name="Bereik13"/>
    <protectedRange sqref="E9:H9" name="Bereik1_2"/>
    <protectedRange sqref="E52:H52 E54:H54" name="Bereik8_1"/>
    <protectedRange sqref="I52:J52 I54:J54" name="Bereik12"/>
    <protectedRange sqref="E4:H8 E10:H12" name="Bereik1"/>
    <protectedRange sqref="E14" name="Bereik2"/>
    <protectedRange sqref="E17" name="Bereik3"/>
    <protectedRange sqref="E20:H21 E18:H18" name="Bereik4"/>
    <protectedRange sqref="D24:H47" name="Bereik5"/>
    <protectedRange sqref="D49:H51 D55:H55" name="Bereik6"/>
    <protectedRange sqref="I55 I24:I51" name="Bereik7"/>
    <protectedRange sqref="J24:J51 J55" name="Bereik8"/>
  </protectedRanges>
  <dataConsolidate/>
  <mergeCells count="126">
    <mergeCell ref="K18:L18"/>
    <mergeCell ref="I18:J18"/>
    <mergeCell ref="A14:D14"/>
    <mergeCell ref="E14:H14"/>
    <mergeCell ref="A15:D15"/>
    <mergeCell ref="E15:H15"/>
    <mergeCell ref="A17:D17"/>
    <mergeCell ref="E17:H17"/>
    <mergeCell ref="D16:I16"/>
    <mergeCell ref="A18:D18"/>
    <mergeCell ref="A16:B16"/>
    <mergeCell ref="F18:H18"/>
    <mergeCell ref="K41:L41"/>
    <mergeCell ref="E20:H20"/>
    <mergeCell ref="D32:H32"/>
    <mergeCell ref="E21:I21"/>
    <mergeCell ref="K17:L17"/>
    <mergeCell ref="A19:D19"/>
    <mergeCell ref="E19:H19"/>
    <mergeCell ref="K19:L19"/>
    <mergeCell ref="K23:L23"/>
    <mergeCell ref="K20:L20"/>
    <mergeCell ref="K21:L21"/>
    <mergeCell ref="A21:D21"/>
    <mergeCell ref="A22:D22"/>
    <mergeCell ref="A20:D20"/>
    <mergeCell ref="D27:H27"/>
    <mergeCell ref="K25:L25"/>
    <mergeCell ref="D28:H28"/>
    <mergeCell ref="D29:H29"/>
    <mergeCell ref="D26:H26"/>
    <mergeCell ref="K37:L37"/>
    <mergeCell ref="K38:L38"/>
    <mergeCell ref="K24:L24"/>
    <mergeCell ref="K27:L27"/>
    <mergeCell ref="K22:L22"/>
    <mergeCell ref="A58:I59"/>
    <mergeCell ref="D50:H50"/>
    <mergeCell ref="K34:L34"/>
    <mergeCell ref="K35:L35"/>
    <mergeCell ref="K36:L36"/>
    <mergeCell ref="K28:L28"/>
    <mergeCell ref="K29:L29"/>
    <mergeCell ref="K30:L30"/>
    <mergeCell ref="K31:L31"/>
    <mergeCell ref="K32:L32"/>
    <mergeCell ref="K33:L33"/>
    <mergeCell ref="D37:H37"/>
    <mergeCell ref="D38:H38"/>
    <mergeCell ref="D39:H39"/>
    <mergeCell ref="D40:H40"/>
    <mergeCell ref="D41:H41"/>
    <mergeCell ref="K48:L48"/>
    <mergeCell ref="D49:H49"/>
    <mergeCell ref="K49:L49"/>
    <mergeCell ref="D42:H42"/>
    <mergeCell ref="K59:L59"/>
    <mergeCell ref="K39:L39"/>
    <mergeCell ref="K40:L40"/>
    <mergeCell ref="D33:H33"/>
    <mergeCell ref="K50:L50"/>
    <mergeCell ref="K57:L57"/>
    <mergeCell ref="K56:L56"/>
    <mergeCell ref="A52:D52"/>
    <mergeCell ref="K52:L52"/>
    <mergeCell ref="A54:D54"/>
    <mergeCell ref="E54:I54"/>
    <mergeCell ref="K54:L54"/>
    <mergeCell ref="A57:I57"/>
    <mergeCell ref="E52:I52"/>
    <mergeCell ref="D44:H44"/>
    <mergeCell ref="D45:H45"/>
    <mergeCell ref="A48:C48"/>
    <mergeCell ref="A28:C28"/>
    <mergeCell ref="A37:C37"/>
    <mergeCell ref="A49:C50"/>
    <mergeCell ref="A44:C44"/>
    <mergeCell ref="D31:H31"/>
    <mergeCell ref="D34:H34"/>
    <mergeCell ref="D35:H35"/>
    <mergeCell ref="D36:H36"/>
    <mergeCell ref="D30:H30"/>
    <mergeCell ref="K58:L58"/>
    <mergeCell ref="A4:D4"/>
    <mergeCell ref="A5:D5"/>
    <mergeCell ref="A6:D6"/>
    <mergeCell ref="A9:D9"/>
    <mergeCell ref="A10:D10"/>
    <mergeCell ref="A11:D11"/>
    <mergeCell ref="I4:I6"/>
    <mergeCell ref="A24:C24"/>
    <mergeCell ref="A25:C25"/>
    <mergeCell ref="A26:C26"/>
    <mergeCell ref="A27:C27"/>
    <mergeCell ref="D46:H46"/>
    <mergeCell ref="D47:H47"/>
    <mergeCell ref="K42:L42"/>
    <mergeCell ref="K43:L43"/>
    <mergeCell ref="K44:L44"/>
    <mergeCell ref="K45:L45"/>
    <mergeCell ref="K46:L46"/>
    <mergeCell ref="K47:L47"/>
    <mergeCell ref="K26:L26"/>
    <mergeCell ref="D24:H24"/>
    <mergeCell ref="D25:H25"/>
    <mergeCell ref="D43:H43"/>
    <mergeCell ref="A1:L1"/>
    <mergeCell ref="A2:L2"/>
    <mergeCell ref="A3:L3"/>
    <mergeCell ref="I10:I12"/>
    <mergeCell ref="A12:D12"/>
    <mergeCell ref="E4:H4"/>
    <mergeCell ref="E5:H5"/>
    <mergeCell ref="E6:H6"/>
    <mergeCell ref="E7:H7"/>
    <mergeCell ref="E8:H8"/>
    <mergeCell ref="I7:I9"/>
    <mergeCell ref="A7:D7"/>
    <mergeCell ref="A8:D8"/>
    <mergeCell ref="J7:L7"/>
    <mergeCell ref="J8:L8"/>
    <mergeCell ref="J9:L9"/>
    <mergeCell ref="E11:H11"/>
    <mergeCell ref="E12:H12"/>
    <mergeCell ref="E9:H9"/>
    <mergeCell ref="E10:H10"/>
  </mergeCells>
  <dataValidations count="20">
    <dataValidation type="list" allowBlank="1" showInputMessage="1" showErrorMessage="1" sqref="D24:D33">
      <formula1>Vleessoorten</formula1>
    </dataValidation>
    <dataValidation type="list" allowBlank="1" showInputMessage="1" showErrorMessage="1" sqref="R22">
      <formula1>Aantal</formula1>
    </dataValidation>
    <dataValidation type="list" allowBlank="1" showInputMessage="1" showErrorMessage="1" sqref="E21">
      <formula1>$T$1:$T$6</formula1>
    </dataValidation>
    <dataValidation type="list" allowBlank="1" showInputMessage="1" showErrorMessage="1" sqref="E14:H14">
      <formula1>$AA$1:$AA$8</formula1>
    </dataValidation>
    <dataValidation type="list" allowBlank="1" showInputMessage="1" showErrorMessage="1" sqref="E17:H17">
      <formula1>$AA$11:$AA$19</formula1>
    </dataValidation>
    <dataValidation type="list" allowBlank="1" showInputMessage="1" showErrorMessage="1" sqref="I48">
      <formula1>$AK$1:$AK$108</formula1>
    </dataValidation>
    <dataValidation type="list" allowBlank="1" showInputMessage="1" showErrorMessage="1" sqref="D49:H51 D55:H55">
      <formula1>$T$16:$T$20</formula1>
    </dataValidation>
    <dataValidation type="list" showInputMessage="1" showErrorMessage="1" sqref="I42:I47">
      <formula1>$AL$1:$AL$33</formula1>
    </dataValidation>
    <dataValidation type="list" showInputMessage="1" showErrorMessage="1" sqref="I55 I51">
      <formula1>$AN$1:$AN$58</formula1>
    </dataValidation>
    <dataValidation type="list" showInputMessage="1" showErrorMessage="1" sqref="J54">
      <formula1>$BC$1:$BC$3</formula1>
    </dataValidation>
    <dataValidation type="list" showInputMessage="1" showErrorMessage="1" sqref="J52">
      <formula1>$AR$1:$AR$98</formula1>
    </dataValidation>
    <dataValidation type="list" showInputMessage="1" showErrorMessage="1" sqref="E52">
      <formula1>$T$9:$T$14</formula1>
    </dataValidation>
    <dataValidation type="list" showInputMessage="1" showErrorMessage="1" sqref="I49:I50">
      <formula1>$AN$1:$AN$53</formula1>
    </dataValidation>
    <dataValidation type="list" showInputMessage="1" showErrorMessage="1" sqref="I24:I33">
      <formula1>$AG$1:$AG$120</formula1>
    </dataValidation>
    <dataValidation type="list" allowBlank="1" showInputMessage="1" showErrorMessage="1" sqref="E9:H9">
      <formula1>$AS$1:$AS$357</formula1>
    </dataValidation>
    <dataValidation type="list" allowBlank="1" showInputMessage="1" showErrorMessage="1" sqref="D42:H47">
      <formula1>$Q$13:$Q$20</formula1>
    </dataValidation>
    <dataValidation type="list" allowBlank="1" showInputMessage="1" showErrorMessage="1" sqref="D34:H41">
      <formula1>$Q$1:$Q$12</formula1>
    </dataValidation>
    <dataValidation type="list" showInputMessage="1" showErrorMessage="1" sqref="I34:I41">
      <formula1>$AI$1:$AI$80</formula1>
    </dataValidation>
    <dataValidation type="list" allowBlank="1" showInputMessage="1" showErrorMessage="1" sqref="E10:H10">
      <formula1>$AD$1:$AD$4</formula1>
    </dataValidation>
    <dataValidation type="list" showInputMessage="1" showErrorMessage="1" sqref="E54:I54">
      <formula1>$AV$1:$AV$4</formula1>
    </dataValidation>
  </dataValidations>
  <hyperlinks>
    <hyperlink ref="A58:I59" r:id="rId1" display="mail het dan als bijlage naar info@voltafood.nl"/>
  </hyperlinks>
  <pageMargins left="0.43307086614173229" right="0.11811023622047245" top="0.11811023622047245" bottom="0.19685039370078741" header="0.11811023622047245" footer="0.19685039370078741"/>
  <pageSetup paperSize="9" scale="61" orientation="portrait" horizontalDpi="4294967293" verticalDpi="0" r:id="rId2"/>
  <ignoredErrors>
    <ignoredError sqref="S5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AANTALSTUKS</vt:lpstr>
      <vt:lpstr>Blad1!Afdrukbereik</vt:lpstr>
      <vt:lpstr>Vleessoorten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</dc:creator>
  <cp:lastModifiedBy>VOLTA</cp:lastModifiedBy>
  <cp:lastPrinted>2021-03-09T20:38:51Z</cp:lastPrinted>
  <dcterms:created xsi:type="dcterms:W3CDTF">2020-06-03T06:52:46Z</dcterms:created>
  <dcterms:modified xsi:type="dcterms:W3CDTF">2023-06-22T08:27:59Z</dcterms:modified>
</cp:coreProperties>
</file>