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Blad1" sheetId="1" r:id="rId1"/>
    <sheet name="Blad2" sheetId="2" r:id="rId2"/>
    <sheet name="Blad3" sheetId="3" r:id="rId3"/>
  </sheets>
  <definedNames>
    <definedName name="Aantalpersonen">Blad1!#REF!</definedName>
    <definedName name="AANTALSTUKS">Blad1!$AG$1:$AG$125</definedName>
    <definedName name="_xlnm.Print_Area" localSheetId="0">Blad1!$A$1:$L$59</definedName>
    <definedName name="Vleessoorten">Blad1!$N$1:$N$21</definedName>
  </definedNames>
  <calcPr calcId="125725"/>
</workbook>
</file>

<file path=xl/calcChain.xml><?xml version="1.0" encoding="utf-8"?>
<calcChain xmlns="http://schemas.openxmlformats.org/spreadsheetml/2006/main">
  <c r="O54" i="1"/>
  <c r="N54"/>
  <c r="N52"/>
  <c r="O52"/>
  <c r="AR4"/>
  <c r="AR5" s="1"/>
  <c r="AR6" s="1"/>
  <c r="AR7" s="1"/>
  <c r="AR8" s="1"/>
  <c r="AR9" s="1"/>
  <c r="AR10" s="1"/>
  <c r="AR11" s="1"/>
  <c r="AR12" s="1"/>
  <c r="AR13" s="1"/>
  <c r="AR14" s="1"/>
  <c r="AR15" s="1"/>
  <c r="AR16" s="1"/>
  <c r="AR18" s="1"/>
  <c r="AR19" s="1"/>
  <c r="AR20" s="1"/>
  <c r="AR21" s="1"/>
  <c r="AR22" s="1"/>
  <c r="AR23" s="1"/>
  <c r="AR24" s="1"/>
  <c r="AR25" s="1"/>
  <c r="AR26" s="1"/>
  <c r="AR27" s="1"/>
  <c r="AR28" s="1"/>
  <c r="AR29" s="1"/>
  <c r="AR30" s="1"/>
  <c r="AR31" s="1"/>
  <c r="AR32" s="1"/>
  <c r="AR33" s="1"/>
  <c r="AR34" s="1"/>
  <c r="AR35" s="1"/>
  <c r="AR36" s="1"/>
  <c r="AR37" s="1"/>
  <c r="AR38" s="1"/>
  <c r="AR39" s="1"/>
  <c r="AR40" s="1"/>
  <c r="AR41" s="1"/>
  <c r="AR42" s="1"/>
  <c r="AR43" s="1"/>
  <c r="AR44" s="1"/>
  <c r="AR45" s="1"/>
  <c r="AR46" s="1"/>
  <c r="AR47" s="1"/>
  <c r="AR48" s="1"/>
  <c r="AR49" s="1"/>
  <c r="AR50" s="1"/>
  <c r="AR51" s="1"/>
  <c r="AR52" s="1"/>
  <c r="AR53" s="1"/>
  <c r="AR54" s="1"/>
  <c r="AR55" s="1"/>
  <c r="AR56" s="1"/>
  <c r="AR57" s="1"/>
  <c r="AR58" s="1"/>
  <c r="AR59" s="1"/>
  <c r="AR60" s="1"/>
  <c r="AR61" s="1"/>
  <c r="AR62" s="1"/>
  <c r="AR63" s="1"/>
  <c r="AR64" s="1"/>
  <c r="AR65" s="1"/>
  <c r="AR66" s="1"/>
  <c r="AR67" s="1"/>
  <c r="AR68" s="1"/>
  <c r="AR69" s="1"/>
  <c r="AR70" s="1"/>
  <c r="AR71" s="1"/>
  <c r="AR72" s="1"/>
  <c r="AR73" s="1"/>
  <c r="AR74" s="1"/>
  <c r="AR75" s="1"/>
  <c r="AR76" s="1"/>
  <c r="AR77" s="1"/>
  <c r="AR78" s="1"/>
  <c r="AR79" s="1"/>
  <c r="AR80" s="1"/>
  <c r="AR81" s="1"/>
  <c r="AR82" s="1"/>
  <c r="AR83" s="1"/>
  <c r="AR84" s="1"/>
  <c r="AR85" s="1"/>
  <c r="AR86" s="1"/>
  <c r="AR87" s="1"/>
  <c r="AR88" s="1"/>
  <c r="AR89" s="1"/>
  <c r="AR90" s="1"/>
  <c r="AR91" s="1"/>
  <c r="AR92" s="1"/>
  <c r="AR93" s="1"/>
  <c r="AR94" s="1"/>
  <c r="AR95" s="1"/>
  <c r="AR96" s="1"/>
  <c r="AR97" s="1"/>
  <c r="AR98" s="1"/>
  <c r="K54" l="1"/>
  <c r="AN19" l="1"/>
  <c r="AN20" s="1"/>
  <c r="AN21" s="1"/>
  <c r="AN22" s="1"/>
  <c r="AN23" s="1"/>
  <c r="AN24" s="1"/>
  <c r="AN25" s="1"/>
  <c r="AN26" s="1"/>
  <c r="AN27" s="1"/>
  <c r="AN28" s="1"/>
  <c r="AN29" s="1"/>
  <c r="AN30" s="1"/>
  <c r="AN31" s="1"/>
  <c r="AN32" s="1"/>
  <c r="AN33" s="1"/>
  <c r="AN34" s="1"/>
  <c r="AN35" s="1"/>
  <c r="AN36" s="1"/>
  <c r="AN37" s="1"/>
  <c r="AN38" s="1"/>
  <c r="AN39" s="1"/>
  <c r="AN40" s="1"/>
  <c r="AN41" s="1"/>
  <c r="AN42" s="1"/>
  <c r="AN43" s="1"/>
  <c r="AN44" s="1"/>
  <c r="AN45" s="1"/>
  <c r="AN46" s="1"/>
  <c r="AN47" s="1"/>
  <c r="AN48" s="1"/>
  <c r="AN49" s="1"/>
  <c r="AN50" s="1"/>
  <c r="AN51" s="1"/>
  <c r="AN52" s="1"/>
  <c r="AN18"/>
  <c r="AL19"/>
  <c r="AL20" s="1"/>
  <c r="AL21" s="1"/>
  <c r="AL22" s="1"/>
  <c r="AL23" s="1"/>
  <c r="AL24" s="1"/>
  <c r="AL25" s="1"/>
  <c r="AL26" s="1"/>
  <c r="AL27" s="1"/>
  <c r="AL28" s="1"/>
  <c r="AL29" s="1"/>
  <c r="AL30" s="1"/>
  <c r="AL31" s="1"/>
  <c r="AL32" s="1"/>
  <c r="AL18"/>
  <c r="AK18"/>
  <c r="AK19" s="1"/>
  <c r="AK20" s="1"/>
  <c r="AK21" s="1"/>
  <c r="AK22" s="1"/>
  <c r="AK23" s="1"/>
  <c r="AK24" s="1"/>
  <c r="AK25" s="1"/>
  <c r="AK26" s="1"/>
  <c r="AK27" s="1"/>
  <c r="AK28" s="1"/>
  <c r="AK29" s="1"/>
  <c r="AK30" s="1"/>
  <c r="AK31" s="1"/>
  <c r="AK32" s="1"/>
  <c r="AK33" s="1"/>
  <c r="AK34" s="1"/>
  <c r="AK35" s="1"/>
  <c r="AK36" s="1"/>
  <c r="AK37" s="1"/>
  <c r="AK38" s="1"/>
  <c r="AK39" s="1"/>
  <c r="AK40" s="1"/>
  <c r="AK41" s="1"/>
  <c r="AK42" s="1"/>
  <c r="AK43" s="1"/>
  <c r="AK44" s="1"/>
  <c r="AK45" s="1"/>
  <c r="AK46" s="1"/>
  <c r="AK47" s="1"/>
  <c r="AK48" s="1"/>
  <c r="AK49" s="1"/>
  <c r="AK50" s="1"/>
  <c r="AK51" s="1"/>
  <c r="AK52" s="1"/>
  <c r="AK53" s="1"/>
  <c r="AK54" s="1"/>
  <c r="AK55" s="1"/>
  <c r="AK56" s="1"/>
  <c r="AK57" s="1"/>
  <c r="AK58" s="1"/>
  <c r="AK59" s="1"/>
  <c r="AK60" s="1"/>
  <c r="AK61" s="1"/>
  <c r="AK62" s="1"/>
  <c r="AK63" s="1"/>
  <c r="AK64" s="1"/>
  <c r="AK65" s="1"/>
  <c r="AK66" s="1"/>
  <c r="AK67" s="1"/>
  <c r="AK68" s="1"/>
  <c r="AK69" s="1"/>
  <c r="AK70" s="1"/>
  <c r="AK71" s="1"/>
  <c r="AK72" s="1"/>
  <c r="AK73" s="1"/>
  <c r="AK74" s="1"/>
  <c r="AK75" s="1"/>
  <c r="AK76" s="1"/>
  <c r="AK77" s="1"/>
  <c r="AK78" s="1"/>
  <c r="AK79" s="1"/>
  <c r="AK80" s="1"/>
  <c r="AK81" s="1"/>
  <c r="AK82" s="1"/>
  <c r="AK83" s="1"/>
  <c r="AK84" s="1"/>
  <c r="AK85" s="1"/>
  <c r="AK86" s="1"/>
  <c r="AK87" s="1"/>
  <c r="AK88" s="1"/>
  <c r="AK89" s="1"/>
  <c r="AK90" s="1"/>
  <c r="AK91" s="1"/>
  <c r="AK92" s="1"/>
  <c r="AK93" s="1"/>
  <c r="AK94" s="1"/>
  <c r="AK95" s="1"/>
  <c r="AK96" s="1"/>
  <c r="AK97" s="1"/>
  <c r="AK98" s="1"/>
  <c r="AK99" s="1"/>
  <c r="AK100" s="1"/>
  <c r="AK101" s="1"/>
  <c r="AK102" s="1"/>
  <c r="AG18"/>
  <c r="AG19"/>
  <c r="AG20" s="1"/>
  <c r="AG21" s="1"/>
  <c r="AG22" s="1"/>
  <c r="AG23" s="1"/>
  <c r="AG24" s="1"/>
  <c r="AG25" s="1"/>
  <c r="AG26" s="1"/>
  <c r="AG27" s="1"/>
  <c r="AG28" s="1"/>
  <c r="AG29" s="1"/>
  <c r="AG30" s="1"/>
  <c r="AG31" s="1"/>
  <c r="AG32" s="1"/>
  <c r="AG33" s="1"/>
  <c r="AG34" s="1"/>
  <c r="AG35" s="1"/>
  <c r="AG36" s="1"/>
  <c r="AG37" s="1"/>
  <c r="AG38" s="1"/>
  <c r="AG39" s="1"/>
  <c r="AG40" s="1"/>
  <c r="AG41" s="1"/>
  <c r="AG42" s="1"/>
  <c r="AG43" s="1"/>
  <c r="AG44" s="1"/>
  <c r="AG45" s="1"/>
  <c r="AG46" s="1"/>
  <c r="AG47" s="1"/>
  <c r="AG48" s="1"/>
  <c r="AG49" s="1"/>
  <c r="AG50" s="1"/>
  <c r="AG51" s="1"/>
  <c r="AG52" s="1"/>
  <c r="AG53" s="1"/>
  <c r="AG54" s="1"/>
  <c r="AG55" s="1"/>
  <c r="AG56" s="1"/>
  <c r="AG57" s="1"/>
  <c r="AG58" s="1"/>
  <c r="AG59" s="1"/>
  <c r="AG60" s="1"/>
  <c r="AG61" s="1"/>
  <c r="AG62" s="1"/>
  <c r="AG63" s="1"/>
  <c r="AG64" s="1"/>
  <c r="AG65" s="1"/>
  <c r="AG66" s="1"/>
  <c r="AG67" s="1"/>
  <c r="AG68" s="1"/>
  <c r="AG69" s="1"/>
  <c r="AG70" s="1"/>
  <c r="AG71" s="1"/>
  <c r="AG72" s="1"/>
  <c r="AG73" s="1"/>
  <c r="AG74" s="1"/>
  <c r="AG75" s="1"/>
  <c r="AG76" s="1"/>
  <c r="AG77" s="1"/>
  <c r="AG78" s="1"/>
  <c r="AG79" s="1"/>
  <c r="AG80" s="1"/>
  <c r="AG81" s="1"/>
  <c r="AG82" s="1"/>
  <c r="AG83" s="1"/>
  <c r="AG84" s="1"/>
  <c r="AG85" s="1"/>
  <c r="AG86" s="1"/>
  <c r="AG87" s="1"/>
  <c r="AG88" s="1"/>
  <c r="AG89" s="1"/>
  <c r="AG90" s="1"/>
  <c r="AG91" s="1"/>
  <c r="AG92" s="1"/>
  <c r="AG93" s="1"/>
  <c r="AG94" s="1"/>
  <c r="AG95" s="1"/>
  <c r="AG96" s="1"/>
  <c r="AG97" s="1"/>
  <c r="AG98" s="1"/>
  <c r="AG99" s="1"/>
  <c r="AG100" s="1"/>
  <c r="AG101" s="1"/>
  <c r="AG102" s="1"/>
  <c r="AG103" s="1"/>
  <c r="AG104" s="1"/>
  <c r="AG105" s="1"/>
  <c r="AG106" s="1"/>
  <c r="AG107" s="1"/>
  <c r="AG108" s="1"/>
  <c r="AG109" s="1"/>
  <c r="AG110" s="1"/>
  <c r="AG111" s="1"/>
  <c r="AG112" s="1"/>
  <c r="AG113" s="1"/>
  <c r="AG114" s="1"/>
  <c r="AG115" s="1"/>
  <c r="AG116" s="1"/>
  <c r="AG117" s="1"/>
  <c r="AG118" s="1"/>
  <c r="AG119" s="1"/>
  <c r="K33"/>
  <c r="K32"/>
  <c r="K31"/>
  <c r="K30"/>
  <c r="K29"/>
  <c r="K27"/>
  <c r="K26"/>
  <c r="K25"/>
  <c r="K24"/>
  <c r="K41"/>
  <c r="K40"/>
  <c r="K39"/>
  <c r="K38"/>
  <c r="K37"/>
  <c r="K36"/>
  <c r="K35"/>
  <c r="K46"/>
  <c r="K45"/>
  <c r="K44"/>
  <c r="K43"/>
  <c r="K42"/>
  <c r="K47"/>
  <c r="K48"/>
  <c r="M24"/>
  <c r="M52"/>
  <c r="M48"/>
  <c r="R47"/>
  <c r="Q47"/>
  <c r="P47"/>
  <c r="O47"/>
  <c r="N47"/>
  <c r="M47"/>
  <c r="R46"/>
  <c r="Q46"/>
  <c r="P46"/>
  <c r="O46"/>
  <c r="N46"/>
  <c r="M46"/>
  <c r="R45"/>
  <c r="Q45"/>
  <c r="P45"/>
  <c r="O45"/>
  <c r="N45"/>
  <c r="M45"/>
  <c r="R44"/>
  <c r="Q44"/>
  <c r="P44"/>
  <c r="O44"/>
  <c r="N44"/>
  <c r="M44"/>
  <c r="R43"/>
  <c r="Q43"/>
  <c r="P43"/>
  <c r="O43"/>
  <c r="N43"/>
  <c r="M43"/>
  <c r="R42"/>
  <c r="Q42"/>
  <c r="P42"/>
  <c r="O42"/>
  <c r="N42"/>
  <c r="M42"/>
  <c r="V41"/>
  <c r="U41"/>
  <c r="T41"/>
  <c r="S41"/>
  <c r="R41"/>
  <c r="Q41"/>
  <c r="P41"/>
  <c r="O41"/>
  <c r="N41"/>
  <c r="M41"/>
  <c r="V40"/>
  <c r="U40"/>
  <c r="T40"/>
  <c r="S40"/>
  <c r="R40"/>
  <c r="Q40"/>
  <c r="P40"/>
  <c r="O40"/>
  <c r="N40"/>
  <c r="M40"/>
  <c r="V39"/>
  <c r="U39"/>
  <c r="T39"/>
  <c r="S39"/>
  <c r="R39"/>
  <c r="Q39"/>
  <c r="P39"/>
  <c r="O39"/>
  <c r="N39"/>
  <c r="M39"/>
  <c r="V38"/>
  <c r="U38"/>
  <c r="T38"/>
  <c r="S38"/>
  <c r="R38"/>
  <c r="Q38"/>
  <c r="P38"/>
  <c r="O38"/>
  <c r="N38"/>
  <c r="M38"/>
  <c r="V37"/>
  <c r="U37"/>
  <c r="T37"/>
  <c r="S37"/>
  <c r="R37"/>
  <c r="Q37"/>
  <c r="P37"/>
  <c r="O37"/>
  <c r="N37"/>
  <c r="M37"/>
  <c r="V36"/>
  <c r="U36"/>
  <c r="T36"/>
  <c r="S36"/>
  <c r="R36"/>
  <c r="Q36"/>
  <c r="P36"/>
  <c r="O36"/>
  <c r="N36"/>
  <c r="M36"/>
  <c r="V35"/>
  <c r="U35"/>
  <c r="T35"/>
  <c r="S35"/>
  <c r="R35"/>
  <c r="Q35"/>
  <c r="P35"/>
  <c r="O35"/>
  <c r="N35"/>
  <c r="M35"/>
  <c r="V34"/>
  <c r="U34"/>
  <c r="T34"/>
  <c r="S34"/>
  <c r="R34"/>
  <c r="Q34"/>
  <c r="O34"/>
  <c r="N34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K28" s="1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AD24"/>
  <c r="AC24"/>
  <c r="AB24"/>
  <c r="AA24"/>
  <c r="Z24"/>
  <c r="Y24"/>
  <c r="X24"/>
  <c r="W24"/>
  <c r="V24"/>
  <c r="U24"/>
  <c r="T24"/>
  <c r="S24"/>
  <c r="R24"/>
  <c r="Q24"/>
  <c r="P24"/>
  <c r="O24"/>
  <c r="N24"/>
  <c r="N50"/>
  <c r="N49"/>
  <c r="M50"/>
  <c r="K50" s="1"/>
  <c r="M49"/>
  <c r="K21"/>
  <c r="K52" l="1"/>
  <c r="K49"/>
  <c r="K22"/>
  <c r="K20"/>
  <c r="AI19" l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AI36" s="1"/>
  <c r="AI37" s="1"/>
  <c r="AI38" s="1"/>
  <c r="AI39" s="1"/>
  <c r="AI40" s="1"/>
  <c r="AI41" s="1"/>
  <c r="AI42" s="1"/>
  <c r="AI43" s="1"/>
  <c r="AI44" s="1"/>
  <c r="AI45" s="1"/>
  <c r="AI46" s="1"/>
  <c r="AI47" s="1"/>
  <c r="AI48" s="1"/>
  <c r="AI49" s="1"/>
  <c r="AI50" s="1"/>
  <c r="AI51" s="1"/>
  <c r="AI52" s="1"/>
  <c r="AI53" s="1"/>
  <c r="AI54" s="1"/>
  <c r="AI55" s="1"/>
  <c r="AI56" s="1"/>
  <c r="AI57" s="1"/>
  <c r="AI58" s="1"/>
  <c r="AI59" s="1"/>
  <c r="AI60" s="1"/>
  <c r="AI61" s="1"/>
  <c r="AI62" s="1"/>
  <c r="AI63" s="1"/>
  <c r="AI64" s="1"/>
  <c r="AI65" s="1"/>
  <c r="AI66" s="1"/>
  <c r="AI67" s="1"/>
  <c r="AI68" s="1"/>
  <c r="AI69" s="1"/>
  <c r="AI70" s="1"/>
  <c r="AI71" s="1"/>
  <c r="AI72" s="1"/>
  <c r="AI73" s="1"/>
  <c r="AI74" s="1"/>
  <c r="AI75" s="1"/>
  <c r="AI76" s="1"/>
  <c r="AI77" s="1"/>
  <c r="AI78" s="1"/>
  <c r="AI79" s="1"/>
  <c r="AI80" s="1"/>
  <c r="AI18"/>
  <c r="E19"/>
  <c r="E15"/>
  <c r="AS4"/>
  <c r="AS5" s="1"/>
  <c r="AS6" s="1"/>
  <c r="AS7" s="1"/>
  <c r="AS8" s="1"/>
  <c r="AS9" s="1"/>
  <c r="AS10" s="1"/>
  <c r="AS11" s="1"/>
  <c r="AS12" s="1"/>
  <c r="AS13" s="1"/>
  <c r="AS14" s="1"/>
  <c r="AS15" s="1"/>
  <c r="AS16" s="1"/>
  <c r="AS17" s="1"/>
  <c r="AS18" s="1"/>
  <c r="AS19" s="1"/>
  <c r="AS20" s="1"/>
  <c r="AS21" s="1"/>
  <c r="AS22" s="1"/>
  <c r="AS23" s="1"/>
  <c r="AS24" s="1"/>
  <c r="AS25" s="1"/>
  <c r="AS26" s="1"/>
  <c r="AS27" s="1"/>
  <c r="AS28" s="1"/>
  <c r="AS29" s="1"/>
  <c r="AS30" s="1"/>
  <c r="AS31" s="1"/>
  <c r="AS32" s="1"/>
  <c r="AS33" s="1"/>
  <c r="AS34" s="1"/>
  <c r="AS35" s="1"/>
  <c r="AS36" s="1"/>
  <c r="AS37" s="1"/>
  <c r="AS38" s="1"/>
  <c r="AS39" s="1"/>
  <c r="AS40" s="1"/>
  <c r="AS41" s="1"/>
  <c r="AS42" s="1"/>
  <c r="AS43" s="1"/>
  <c r="AS44" s="1"/>
  <c r="AS45" s="1"/>
  <c r="AS46" s="1"/>
  <c r="AS47" s="1"/>
  <c r="AS48" s="1"/>
  <c r="AS49" s="1"/>
  <c r="AS50" s="1"/>
  <c r="AS51" s="1"/>
  <c r="AS52" s="1"/>
  <c r="AS53" s="1"/>
  <c r="AS54" s="1"/>
  <c r="AS55" s="1"/>
  <c r="AS56" s="1"/>
  <c r="AS57" s="1"/>
  <c r="AS58" s="1"/>
  <c r="AS59" s="1"/>
  <c r="AS60" s="1"/>
  <c r="AS61" s="1"/>
  <c r="AS62" s="1"/>
  <c r="AS63" s="1"/>
  <c r="AS64" s="1"/>
  <c r="AS65" s="1"/>
  <c r="AS66" s="1"/>
  <c r="AS67" s="1"/>
  <c r="AS68" s="1"/>
  <c r="AS69" s="1"/>
  <c r="AS70" s="1"/>
  <c r="AS71" s="1"/>
  <c r="AS72" s="1"/>
  <c r="AS73" s="1"/>
  <c r="AS74" s="1"/>
  <c r="AS75" s="1"/>
  <c r="AS76" s="1"/>
  <c r="AS77" s="1"/>
  <c r="AS78" s="1"/>
  <c r="AS79" s="1"/>
  <c r="AS80" s="1"/>
  <c r="AS81" s="1"/>
  <c r="AS82" s="1"/>
  <c r="AS83" s="1"/>
  <c r="AS84" s="1"/>
  <c r="AS85" s="1"/>
  <c r="AS86" s="1"/>
  <c r="AS87" s="1"/>
  <c r="AS88" s="1"/>
  <c r="AS89" s="1"/>
  <c r="AS90" s="1"/>
  <c r="AS91" s="1"/>
  <c r="AS92" s="1"/>
  <c r="AS93" s="1"/>
  <c r="AS94" s="1"/>
  <c r="AS95" s="1"/>
  <c r="AS96" s="1"/>
  <c r="AS97" s="1"/>
  <c r="AS98" s="1"/>
  <c r="AS99" s="1"/>
  <c r="AS100" s="1"/>
  <c r="AS101" s="1"/>
  <c r="AS102" s="1"/>
  <c r="AS103" s="1"/>
  <c r="AS104" s="1"/>
  <c r="AS105" s="1"/>
  <c r="AS106" s="1"/>
  <c r="AS107" s="1"/>
  <c r="AS108" s="1"/>
  <c r="AS109" s="1"/>
  <c r="AS110" s="1"/>
  <c r="AS111" s="1"/>
  <c r="AS112" s="1"/>
  <c r="AS113" s="1"/>
  <c r="AS114" s="1"/>
  <c r="AS115" s="1"/>
  <c r="AS116" s="1"/>
  <c r="AS117" s="1"/>
  <c r="AS118" s="1"/>
  <c r="AS119" s="1"/>
  <c r="AS120" s="1"/>
  <c r="AS121" s="1"/>
  <c r="AS122" s="1"/>
  <c r="AS123" s="1"/>
  <c r="AS124" s="1"/>
  <c r="AS125" s="1"/>
  <c r="AS126" s="1"/>
  <c r="AS127" s="1"/>
  <c r="AS128" s="1"/>
  <c r="AS129" s="1"/>
  <c r="AS130" s="1"/>
  <c r="AS131" s="1"/>
  <c r="AS132" s="1"/>
  <c r="AS133" s="1"/>
  <c r="AS134" s="1"/>
  <c r="AS135" s="1"/>
  <c r="AS136" s="1"/>
  <c r="AS137" s="1"/>
  <c r="AS138" s="1"/>
  <c r="AS139" s="1"/>
  <c r="AS140" s="1"/>
  <c r="AS141" s="1"/>
  <c r="AS142" s="1"/>
  <c r="AS143" s="1"/>
  <c r="AS144" s="1"/>
  <c r="AS145" s="1"/>
  <c r="AS146" s="1"/>
  <c r="AS147" s="1"/>
  <c r="AS148" s="1"/>
  <c r="AS149" s="1"/>
  <c r="AS150" s="1"/>
  <c r="AS151" s="1"/>
  <c r="AS152" s="1"/>
  <c r="AS153" s="1"/>
  <c r="AS154" s="1"/>
  <c r="AS155" s="1"/>
  <c r="AS156" s="1"/>
  <c r="AS157" s="1"/>
  <c r="AS158" s="1"/>
  <c r="AS159" s="1"/>
  <c r="AS160" s="1"/>
  <c r="AS161" s="1"/>
  <c r="AS162" s="1"/>
  <c r="AS163" s="1"/>
  <c r="AS164" s="1"/>
  <c r="AS165" s="1"/>
  <c r="AS166" s="1"/>
  <c r="AS167" s="1"/>
  <c r="AS168" s="1"/>
  <c r="AS169" s="1"/>
  <c r="AS170" s="1"/>
  <c r="AS171" s="1"/>
  <c r="AS172" s="1"/>
  <c r="AS173" s="1"/>
  <c r="AS174" s="1"/>
  <c r="AS175" s="1"/>
  <c r="AS176" s="1"/>
  <c r="AS177" s="1"/>
  <c r="AS178" s="1"/>
  <c r="AS179" s="1"/>
  <c r="AS180" s="1"/>
  <c r="AS181" s="1"/>
  <c r="AS182" s="1"/>
  <c r="AS183" s="1"/>
  <c r="AS184" s="1"/>
  <c r="AS185" s="1"/>
  <c r="AS186" s="1"/>
  <c r="AS187" s="1"/>
  <c r="AS188" s="1"/>
  <c r="AS189" s="1"/>
  <c r="AS190" s="1"/>
  <c r="AS191" s="1"/>
  <c r="AS192" s="1"/>
  <c r="AS193" s="1"/>
  <c r="AS194" s="1"/>
  <c r="AS195" s="1"/>
  <c r="AS196" s="1"/>
  <c r="AS197" s="1"/>
  <c r="AS198" s="1"/>
  <c r="AS199" s="1"/>
  <c r="AS200" s="1"/>
  <c r="AS201" s="1"/>
  <c r="AS202" s="1"/>
  <c r="AS203" s="1"/>
  <c r="AS204" s="1"/>
  <c r="AS205" s="1"/>
  <c r="AS206" s="1"/>
  <c r="AS207" s="1"/>
  <c r="AS208" s="1"/>
  <c r="AS209" s="1"/>
  <c r="AS210" s="1"/>
  <c r="AS211" s="1"/>
  <c r="AS212" s="1"/>
  <c r="AS213" s="1"/>
  <c r="AS214" s="1"/>
  <c r="AS215" s="1"/>
  <c r="AS216" s="1"/>
  <c r="AS217" s="1"/>
  <c r="AS218" s="1"/>
  <c r="AS219" s="1"/>
  <c r="AS220" s="1"/>
  <c r="AS221" s="1"/>
  <c r="AS222" s="1"/>
  <c r="AS223" s="1"/>
  <c r="AS224" s="1"/>
  <c r="AS225" s="1"/>
  <c r="AS226" s="1"/>
  <c r="AS227" s="1"/>
  <c r="AS228" s="1"/>
  <c r="AS229" s="1"/>
  <c r="AS230" s="1"/>
  <c r="AS231" s="1"/>
  <c r="AS232" s="1"/>
  <c r="AS233" s="1"/>
  <c r="AS234" s="1"/>
  <c r="AS235" s="1"/>
  <c r="AS236" s="1"/>
  <c r="AS237" s="1"/>
  <c r="AS238" s="1"/>
  <c r="AS239" s="1"/>
  <c r="AS240" s="1"/>
  <c r="AS241" s="1"/>
  <c r="AS242" s="1"/>
  <c r="AS243" s="1"/>
  <c r="AS244" s="1"/>
  <c r="AS245" s="1"/>
  <c r="AS246" s="1"/>
  <c r="AS247" s="1"/>
  <c r="AS248" s="1"/>
  <c r="AS249" s="1"/>
  <c r="AS250" s="1"/>
  <c r="AS251" s="1"/>
  <c r="AS252" s="1"/>
  <c r="AS253" s="1"/>
  <c r="AS254" s="1"/>
  <c r="AS255" s="1"/>
  <c r="AS256" s="1"/>
  <c r="AS257" s="1"/>
  <c r="AS258" s="1"/>
  <c r="AS259" s="1"/>
  <c r="AS260" s="1"/>
  <c r="AS261" s="1"/>
  <c r="AS262" s="1"/>
  <c r="AS263" s="1"/>
  <c r="AS264" s="1"/>
  <c r="AS265" s="1"/>
  <c r="AS266" s="1"/>
  <c r="AS267" s="1"/>
  <c r="AS268" s="1"/>
  <c r="AS269" s="1"/>
  <c r="AS270" s="1"/>
  <c r="AS271" s="1"/>
  <c r="AS272" s="1"/>
  <c r="AS273" s="1"/>
  <c r="AS274" s="1"/>
  <c r="AS275" s="1"/>
  <c r="AS276" s="1"/>
  <c r="AS277" s="1"/>
  <c r="AS278" s="1"/>
  <c r="AS279" s="1"/>
  <c r="AS280" s="1"/>
  <c r="AS281" s="1"/>
  <c r="AS282" s="1"/>
  <c r="AS283" s="1"/>
  <c r="AS284" s="1"/>
  <c r="AS285" s="1"/>
  <c r="AS286" s="1"/>
  <c r="AS287" s="1"/>
  <c r="AS288" s="1"/>
  <c r="AS289" s="1"/>
  <c r="AS290" s="1"/>
  <c r="AS291" s="1"/>
  <c r="AS292" s="1"/>
  <c r="AS293" s="1"/>
  <c r="AS294" s="1"/>
  <c r="AS295" s="1"/>
  <c r="AS296" s="1"/>
  <c r="AS297" s="1"/>
  <c r="AS298" s="1"/>
  <c r="AS299" s="1"/>
  <c r="AS300" s="1"/>
  <c r="AS301" s="1"/>
  <c r="AS302" s="1"/>
  <c r="AS303" s="1"/>
  <c r="AS304" s="1"/>
  <c r="AS305" s="1"/>
  <c r="AS306" s="1"/>
  <c r="AS307" s="1"/>
  <c r="AS308" s="1"/>
  <c r="AS309" s="1"/>
  <c r="AS310" s="1"/>
  <c r="AS311" s="1"/>
  <c r="AS312" s="1"/>
  <c r="AS313" s="1"/>
  <c r="AS314" s="1"/>
  <c r="AS315" s="1"/>
  <c r="AS316" s="1"/>
  <c r="AS317" s="1"/>
  <c r="AS318" s="1"/>
  <c r="AS319" s="1"/>
  <c r="AS320" s="1"/>
  <c r="AS321" s="1"/>
  <c r="AS322" s="1"/>
  <c r="AS323" s="1"/>
  <c r="AS324" s="1"/>
  <c r="AS325" s="1"/>
  <c r="AS326" s="1"/>
  <c r="AS327" s="1"/>
  <c r="AS328" s="1"/>
  <c r="AS329" s="1"/>
  <c r="AS330" s="1"/>
  <c r="AS331" s="1"/>
  <c r="AS332" s="1"/>
  <c r="AS333" s="1"/>
  <c r="AS334" s="1"/>
  <c r="AS335" s="1"/>
  <c r="AS336" s="1"/>
  <c r="AS337" s="1"/>
  <c r="AS338" s="1"/>
  <c r="AS339" s="1"/>
  <c r="AS340" s="1"/>
  <c r="AS341" s="1"/>
  <c r="AS342" s="1"/>
  <c r="AS343" s="1"/>
  <c r="AS344" s="1"/>
  <c r="AS345" s="1"/>
  <c r="AS346" s="1"/>
  <c r="AS347" s="1"/>
  <c r="AS348" s="1"/>
  <c r="AS349" s="1"/>
  <c r="AS350" s="1"/>
  <c r="AS351" s="1"/>
  <c r="AS352" s="1"/>
  <c r="AS353" s="1"/>
  <c r="AS354" s="1"/>
  <c r="AS355" s="1"/>
  <c r="AS356" s="1"/>
  <c r="AS357" s="1"/>
  <c r="P34"/>
  <c r="M34"/>
  <c r="K34" l="1"/>
  <c r="K56" s="1"/>
  <c r="K59" s="1"/>
  <c r="M20"/>
  <c r="AN4"/>
  <c r="AN5" s="1"/>
  <c r="AN6" s="1"/>
  <c r="AN7" s="1"/>
  <c r="AN8" s="1"/>
  <c r="AN9" s="1"/>
  <c r="AN10" s="1"/>
  <c r="AN11" s="1"/>
  <c r="AN12" s="1"/>
  <c r="AN13" s="1"/>
  <c r="AN14" s="1"/>
  <c r="AN15" s="1"/>
  <c r="AN16" s="1"/>
  <c r="AN17" s="1"/>
  <c r="AL5"/>
  <c r="AL6" s="1"/>
  <c r="AL7" s="1"/>
  <c r="AL8" s="1"/>
  <c r="AL9" s="1"/>
  <c r="AL10" s="1"/>
  <c r="AL11" s="1"/>
  <c r="AL12" s="1"/>
  <c r="AL13" s="1"/>
  <c r="AL14" s="1"/>
  <c r="AL15" s="1"/>
  <c r="AL16" s="1"/>
  <c r="AL17" s="1"/>
  <c r="AL4"/>
  <c r="AK4" l="1"/>
  <c r="AK5" s="1"/>
  <c r="AK6" s="1"/>
  <c r="AK7" s="1"/>
  <c r="AK8" s="1"/>
  <c r="AK9" s="1"/>
  <c r="AK10" s="1"/>
  <c r="AK11" s="1"/>
  <c r="AK12" s="1"/>
  <c r="AK13" s="1"/>
  <c r="AK14" s="1"/>
  <c r="AK15" s="1"/>
  <c r="AK16" s="1"/>
  <c r="AK17" s="1"/>
  <c r="AG4"/>
  <c r="AG5" s="1"/>
  <c r="AG6" s="1"/>
  <c r="AG7" s="1"/>
  <c r="AG8" s="1"/>
  <c r="AG9" s="1"/>
  <c r="AG10" s="1"/>
  <c r="AG11" s="1"/>
  <c r="AG12" s="1"/>
  <c r="AG13" s="1"/>
  <c r="AG14" s="1"/>
  <c r="AG15" s="1"/>
  <c r="AG16" s="1"/>
  <c r="AG17" s="1"/>
  <c r="AI4"/>
  <c r="AI5" s="1"/>
  <c r="AI6" s="1"/>
  <c r="AI7" s="1"/>
  <c r="AI8" s="1"/>
  <c r="AI9" s="1"/>
  <c r="AI10" s="1"/>
  <c r="AI11" s="1"/>
  <c r="AI12" s="1"/>
  <c r="AI13" s="1"/>
  <c r="AI14" s="1"/>
  <c r="AI15" s="1"/>
  <c r="AI16" s="1"/>
  <c r="AI17" s="1"/>
  <c r="J19" l="1"/>
  <c r="I19"/>
  <c r="J15"/>
  <c r="I15"/>
  <c r="K58" l="1"/>
</calcChain>
</file>

<file path=xl/sharedStrings.xml><?xml version="1.0" encoding="utf-8"?>
<sst xmlns="http://schemas.openxmlformats.org/spreadsheetml/2006/main" count="188" uniqueCount="119">
  <si>
    <t>Naam</t>
  </si>
  <si>
    <t>Afhaaltijden</t>
  </si>
  <si>
    <t>Woonadres</t>
  </si>
  <si>
    <t>Vaste bezorgtijden</t>
  </si>
  <si>
    <t>Bezorgadres</t>
  </si>
  <si>
    <r>
      <rPr>
        <b/>
        <i/>
        <sz val="10"/>
        <color theme="1"/>
        <rFont val="Arial"/>
        <family val="2"/>
      </rPr>
      <t>Zo.</t>
    </r>
    <r>
      <rPr>
        <i/>
        <sz val="10"/>
        <color theme="1"/>
        <rFont val="Arial"/>
        <family val="2"/>
      </rPr>
      <t xml:space="preserve"> en </t>
    </r>
    <r>
      <rPr>
        <b/>
        <i/>
        <sz val="10"/>
        <color theme="1"/>
        <rFont val="Arial"/>
        <family val="2"/>
      </rPr>
      <t>Ma.</t>
    </r>
    <r>
      <rPr>
        <i/>
        <sz val="10"/>
        <color theme="1"/>
        <rFont val="Arial"/>
        <family val="2"/>
      </rPr>
      <t xml:space="preserve"> gesloten</t>
    </r>
  </si>
  <si>
    <t>Telefoon</t>
  </si>
  <si>
    <t>E-mail</t>
  </si>
  <si>
    <r>
      <rPr>
        <b/>
        <i/>
        <sz val="10"/>
        <color theme="1"/>
        <rFont val="Arial"/>
        <family val="2"/>
      </rPr>
      <t>Za.</t>
    </r>
    <r>
      <rPr>
        <i/>
        <sz val="10"/>
        <color theme="1"/>
        <rFont val="Arial"/>
        <family val="2"/>
      </rPr>
      <t xml:space="preserve"> van 8:30 tot 14:00 uur</t>
    </r>
  </si>
  <si>
    <t>PC Woonadres</t>
  </si>
  <si>
    <t>Winkelopeningsuren</t>
  </si>
  <si>
    <t>IN DE GELE VAKKEN</t>
  </si>
  <si>
    <t>BEZORGKOSTEN</t>
  </si>
  <si>
    <t xml:space="preserve">Bezorgkosten incl. 21% BTW </t>
  </si>
  <si>
    <t xml:space="preserve">TOTAAL incl. BTW </t>
  </si>
  <si>
    <t xml:space="preserve">TOTAAL  incl. 9% BTW  </t>
  </si>
  <si>
    <t>mail het dan als bijlage naar info@voltafood.nl</t>
  </si>
  <si>
    <t>VUL DE BESTELGEGEVENS VOLLEDIG IN</t>
  </si>
  <si>
    <r>
      <rPr>
        <b/>
        <u/>
        <sz val="22"/>
        <color theme="0"/>
        <rFont val="Arial"/>
        <family val="2"/>
      </rPr>
      <t>Sla het ingevulde bestand op</t>
    </r>
    <r>
      <rPr>
        <b/>
        <sz val="22"/>
        <color theme="0"/>
        <rFont val="Arial"/>
        <family val="2"/>
      </rPr>
      <t xml:space="preserve"> en</t>
    </r>
  </si>
  <si>
    <r>
      <t xml:space="preserve">Zo. </t>
    </r>
    <r>
      <rPr>
        <i/>
        <u/>
        <sz val="10"/>
        <color theme="1"/>
        <rFont val="Arial"/>
        <family val="2"/>
      </rPr>
      <t>om</t>
    </r>
    <r>
      <rPr>
        <i/>
        <sz val="10"/>
        <color theme="1"/>
        <rFont val="Arial"/>
        <family val="2"/>
      </rPr>
      <t xml:space="preserve"> 11:00 uur</t>
    </r>
  </si>
  <si>
    <t>VLEES</t>
  </si>
  <si>
    <t>Brochette Souvlaki</t>
  </si>
  <si>
    <t>Western Steak (halslap)</t>
  </si>
  <si>
    <t>Beierse BBQ worst</t>
  </si>
  <si>
    <t>Kip-Shaslick Greek Passion</t>
  </si>
  <si>
    <t>Speklap Carribean</t>
  </si>
  <si>
    <t>Biefspies WESTERN</t>
  </si>
  <si>
    <t>Kipsteak Greek Passion</t>
  </si>
  <si>
    <t>Varkens Riblap Provencaal</t>
  </si>
  <si>
    <t>Brochette Varkenssaté</t>
  </si>
  <si>
    <t>Drumstick voorgegaard</t>
  </si>
  <si>
    <t>Kiphaasbrochette Gyros</t>
  </si>
  <si>
    <t>Brochette Kipsaté</t>
  </si>
  <si>
    <t>Eiersalade</t>
  </si>
  <si>
    <t>Komkommersalade</t>
  </si>
  <si>
    <t>Wortelsalade</t>
  </si>
  <si>
    <t>Hollandse koude schotel</t>
  </si>
  <si>
    <t>Cocktailsaus</t>
  </si>
  <si>
    <t>Knoflooksaus</t>
  </si>
  <si>
    <t>Shaslick Varkenshaas TEXAS</t>
  </si>
  <si>
    <t>Brochette Varkenshaas TEXAS</t>
  </si>
  <si>
    <t>Kipbrochette Hawaï</t>
  </si>
  <si>
    <t>Tzatziki saus</t>
  </si>
  <si>
    <t>Andalouse saus</t>
  </si>
  <si>
    <t>Samoerai saus</t>
  </si>
  <si>
    <t>BBQ saus</t>
  </si>
  <si>
    <t>Brochette Gambas Aioli 5 st.</t>
  </si>
  <si>
    <t>Betaalwijze</t>
  </si>
  <si>
    <t>Afhaaldag</t>
  </si>
  <si>
    <t>Bezorgdag</t>
  </si>
  <si>
    <t>Dinsdag</t>
  </si>
  <si>
    <t>Woensdag</t>
  </si>
  <si>
    <t>Donderdag</t>
  </si>
  <si>
    <t>Vrijdag</t>
  </si>
  <si>
    <t>Zaterdag</t>
  </si>
  <si>
    <t>Zondag</t>
  </si>
  <si>
    <t>Klik &amp; Kies Afhaaldag ---&gt;</t>
  </si>
  <si>
    <t>Klik &amp; Kies Bezorgdag ---&gt;</t>
  </si>
  <si>
    <t>Klik &amp; Kies betaalwijze ---&gt;</t>
  </si>
  <si>
    <t>Kinderburger</t>
  </si>
  <si>
    <r>
      <rPr>
        <b/>
        <i/>
        <sz val="10"/>
        <color theme="1"/>
        <rFont val="Arial"/>
        <family val="2"/>
      </rPr>
      <t xml:space="preserve">Za. </t>
    </r>
    <r>
      <rPr>
        <i/>
        <sz val="10"/>
        <color theme="1"/>
        <rFont val="Arial"/>
        <family val="2"/>
      </rPr>
      <t>tussen 13:00-14:00</t>
    </r>
  </si>
  <si>
    <t>OPMERKING</t>
  </si>
  <si>
    <t>VOLTA salade met tonijn</t>
  </si>
  <si>
    <t>Pastasalade Kip pikant</t>
  </si>
  <si>
    <t>Stokbrood WIT ½ - 27 cm.</t>
  </si>
  <si>
    <t>SALADES</t>
  </si>
  <si>
    <t>KRUIDENBOTER</t>
  </si>
  <si>
    <t>STOKBROOD</t>
  </si>
  <si>
    <t>Klik &amp; Kies Vleessoort ---&gt;</t>
  </si>
  <si>
    <t>Klik &amp; Kies aantal ½ stokbroodjes ---&gt;</t>
  </si>
  <si>
    <t>Klik &amp; Kies gewicht in grammen ---&gt;</t>
  </si>
  <si>
    <t>Klik &amp; Kies aantal stuks vlees ---&gt;</t>
  </si>
  <si>
    <t>Klik &amp; Kies Saladesoort ---&gt;</t>
  </si>
  <si>
    <t>Klik &amp; Kies sauzen ---&gt;</t>
  </si>
  <si>
    <t>Klik &amp; Kies soort stokbrood ---&gt;</t>
  </si>
  <si>
    <t>SAUZEN</t>
  </si>
  <si>
    <t>BESTELLING BBQ EIGEN SAMENSTELLING</t>
  </si>
  <si>
    <t>BORDEN &amp; BESTEK</t>
  </si>
  <si>
    <t>BBQ HUUR</t>
  </si>
  <si>
    <t>Kies aantal ---&gt;</t>
  </si>
  <si>
    <t>Hamburger XXL</t>
  </si>
  <si>
    <r>
      <rPr>
        <b/>
        <i/>
        <sz val="10"/>
        <color theme="1"/>
        <rFont val="Arial"/>
        <family val="2"/>
      </rPr>
      <t xml:space="preserve">Za. </t>
    </r>
    <r>
      <rPr>
        <i/>
        <sz val="10"/>
        <color theme="1"/>
        <rFont val="Arial"/>
        <family val="2"/>
      </rPr>
      <t>van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15:00 en 17:00 uur, </t>
    </r>
    <r>
      <rPr>
        <b/>
        <i/>
        <u/>
        <sz val="10"/>
        <color theme="1"/>
        <rFont val="Arial"/>
        <family val="2"/>
      </rPr>
      <t>route + tijd door ons te bepalen</t>
    </r>
  </si>
  <si>
    <r>
      <rPr>
        <b/>
        <i/>
        <sz val="10"/>
        <color theme="1"/>
        <rFont val="Arial"/>
        <family val="2"/>
      </rPr>
      <t xml:space="preserve">Zo. </t>
    </r>
    <r>
      <rPr>
        <i/>
        <sz val="10"/>
        <color theme="1"/>
        <rFont val="Arial"/>
        <family val="2"/>
      </rPr>
      <t>van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 xml:space="preserve">11:30 en 12:30 uur, </t>
    </r>
    <r>
      <rPr>
        <b/>
        <i/>
        <u/>
        <sz val="10"/>
        <color theme="1"/>
        <rFont val="Arial"/>
        <family val="2"/>
      </rPr>
      <t>route + tijd door ons te bepalen</t>
    </r>
  </si>
  <si>
    <t>Aantal Km's Voltastr.-Bezorgadres ---&gt;</t>
  </si>
  <si>
    <t>Vaste bezorgtijd -----&gt;</t>
  </si>
  <si>
    <t>Afhaaltijd -----&gt;</t>
  </si>
  <si>
    <r>
      <rPr>
        <b/>
        <i/>
        <sz val="10"/>
        <color theme="1"/>
        <rFont val="Arial"/>
        <family val="2"/>
      </rPr>
      <t>Di. t/m Vr</t>
    </r>
    <r>
      <rPr>
        <i/>
        <sz val="10"/>
        <color theme="1"/>
        <rFont val="Arial"/>
        <family val="2"/>
      </rPr>
      <t>. tussen 14:30 en 16:30</t>
    </r>
  </si>
  <si>
    <r>
      <rPr>
        <b/>
        <i/>
        <sz val="10"/>
        <color theme="1"/>
        <rFont val="Arial"/>
        <family val="2"/>
      </rPr>
      <t>Di. t/m Vr</t>
    </r>
    <r>
      <rPr>
        <i/>
        <sz val="10"/>
        <color theme="1"/>
        <rFont val="Arial"/>
        <family val="2"/>
      </rPr>
      <t xml:space="preserve">. van 15:00 en 17:00, </t>
    </r>
    <r>
      <rPr>
        <b/>
        <i/>
        <u/>
        <sz val="10"/>
        <color theme="1"/>
        <rFont val="Arial"/>
        <family val="2"/>
      </rPr>
      <t>route + tijd door ons te bepalen</t>
    </r>
  </si>
  <si>
    <r>
      <rPr>
        <b/>
        <i/>
        <sz val="10"/>
        <color theme="1"/>
        <rFont val="Arial"/>
        <family val="2"/>
      </rPr>
      <t>Di. t/m Vr.</t>
    </r>
    <r>
      <rPr>
        <i/>
        <sz val="10"/>
        <color theme="1"/>
        <rFont val="Arial"/>
        <family val="2"/>
      </rPr>
      <t xml:space="preserve"> van 9:00 tot 16:30 uur</t>
    </r>
  </si>
  <si>
    <t>Klik &amp; Kies aantal cups ---&gt;</t>
  </si>
  <si>
    <t>Griekse koolsalade</t>
  </si>
  <si>
    <t>Vers fruit salade (min. 2 kilo)</t>
  </si>
  <si>
    <t>Tot en met 6 km. ENKEL</t>
  </si>
  <si>
    <t>Van 7 tot 20 km. ENKEL</t>
  </si>
  <si>
    <t>Meer dan 20 km. ENKEL</t>
  </si>
  <si>
    <t>Bezorgplaats</t>
  </si>
  <si>
    <t>Afhalen</t>
  </si>
  <si>
    <t>Bezorgen</t>
  </si>
  <si>
    <t>Klik &amp; Kies Afhalen of Bezorgen---&gt;</t>
  </si>
  <si>
    <t>Dag &amp; Datum Levering</t>
  </si>
  <si>
    <t>Afhalen of Bezorgen</t>
  </si>
  <si>
    <t>Klik &amp; Kies leverdatum ---&gt;</t>
  </si>
  <si>
    <t>Met kassabon per bank VOORAF uiterlijk 5 dagen voor levering</t>
  </si>
  <si>
    <t>Met kassabon in winkel VOORAF uiterlijk 5 dagen voor levering</t>
  </si>
  <si>
    <t>Op factuur per bank (alleen bedrijven en instellingen)</t>
  </si>
  <si>
    <t>Pasta ham</t>
  </si>
  <si>
    <t>Pastasalade spek</t>
  </si>
  <si>
    <t>Stokbrood Tarwe ½ - 27 cm.</t>
  </si>
  <si>
    <t>Klik &amp; Kies soort Borden &amp; Bestek en service---&gt;</t>
  </si>
  <si>
    <t>Koop: Suikerriet bord + Metal Look vork/mes/servet in pochette</t>
  </si>
  <si>
    <t>Huur: Keramisch bord + RVS bestek; KLANT haalt op, brengt terug en wast af.</t>
  </si>
  <si>
    <t>Klik &amp; Kies aantal sets ---&gt;</t>
  </si>
  <si>
    <t>ALLEEN KUNSTSTOF VANAF 6</t>
  </si>
  <si>
    <t>KEREMISCH VANAF 20 PERS.</t>
  </si>
  <si>
    <t>Klik &amp; Kies BBQ huur en service---&gt;</t>
  </si>
  <si>
    <t>Klik &amp; Kies aantal BBQ's ---&gt;</t>
  </si>
  <si>
    <t>KLANT haalt BBQ op, brengt hem weer terug, maar VOLTAFOOD doet de schoonmaak.</t>
  </si>
  <si>
    <t>VOLTAFOOD haalt BBQ bij klant op en doet de schoonmaak.</t>
  </si>
  <si>
    <t>Huur: Keramisch bord + RVS bestek: WIJ halen op en wassen af.</t>
  </si>
</sst>
</file>

<file path=xl/styles.xml><?xml version="1.0" encoding="utf-8"?>
<styleSheet xmlns="http://schemas.openxmlformats.org/spreadsheetml/2006/main">
  <numFmts count="3">
    <numFmt numFmtId="8" formatCode="&quot;€&quot;\ #,##0.00;[Red]&quot;€&quot;\ \-#,##0.00"/>
    <numFmt numFmtId="164" formatCode="[$-F800]dddd\,\ mmmm\ dd\,\ yyyy"/>
    <numFmt numFmtId="165" formatCode="&quot;€&quot;\ #,##0.00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 Narrow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sz val="12"/>
      <color theme="1"/>
      <name val="Arial Black"/>
      <family val="2"/>
    </font>
    <font>
      <sz val="11"/>
      <color theme="0"/>
      <name val="Arial Narrow"/>
      <family val="2"/>
    </font>
    <font>
      <sz val="30"/>
      <color rgb="FFFF0000"/>
      <name val="Arial Black"/>
      <family val="2"/>
    </font>
    <font>
      <sz val="10"/>
      <color theme="0"/>
      <name val="Arial"/>
      <family val="2"/>
    </font>
    <font>
      <b/>
      <sz val="22"/>
      <color theme="0"/>
      <name val="Arial"/>
      <family val="2"/>
    </font>
    <font>
      <b/>
      <u/>
      <sz val="22"/>
      <color theme="0"/>
      <name val="Arial"/>
      <family val="2"/>
    </font>
    <font>
      <b/>
      <u/>
      <sz val="25"/>
      <color theme="0"/>
      <name val="Calibri"/>
      <family val="2"/>
    </font>
    <font>
      <i/>
      <u/>
      <sz val="10"/>
      <color theme="1"/>
      <name val="Arial"/>
      <family val="2"/>
    </font>
    <font>
      <b/>
      <sz val="15"/>
      <color theme="1"/>
      <name val="Arial"/>
      <family val="2"/>
    </font>
    <font>
      <i/>
      <sz val="12"/>
      <color theme="1"/>
      <name val="Arial"/>
      <family val="2"/>
    </font>
    <font>
      <b/>
      <i/>
      <sz val="13"/>
      <color rgb="FF0000CC"/>
      <name val="Arial"/>
      <family val="2"/>
    </font>
    <font>
      <b/>
      <i/>
      <sz val="12"/>
      <color rgb="FF0000CC"/>
      <name val="Arial"/>
      <family val="2"/>
    </font>
    <font>
      <b/>
      <sz val="11"/>
      <color theme="0"/>
      <name val="Calibri"/>
      <family val="2"/>
      <scheme val="minor"/>
    </font>
    <font>
      <b/>
      <sz val="30"/>
      <color theme="0"/>
      <name val="Arial Black"/>
      <family val="2"/>
    </font>
    <font>
      <b/>
      <i/>
      <sz val="10"/>
      <color rgb="FFFF0000"/>
      <name val="Arial"/>
      <family val="2"/>
    </font>
    <font>
      <sz val="18"/>
      <color theme="1"/>
      <name val="Arial Black"/>
      <family val="2"/>
    </font>
    <font>
      <sz val="16"/>
      <color theme="1"/>
      <name val="Arial Black"/>
      <family val="2"/>
    </font>
    <font>
      <sz val="15"/>
      <name val="Arial Black"/>
      <family val="2"/>
    </font>
    <font>
      <b/>
      <i/>
      <sz val="11"/>
      <color theme="1"/>
      <name val="Arial"/>
      <family val="2"/>
    </font>
    <font>
      <b/>
      <sz val="12"/>
      <color theme="1"/>
      <name val="Arial Black"/>
      <family val="2"/>
    </font>
    <font>
      <b/>
      <sz val="18"/>
      <name val="Arial Black"/>
      <family val="2"/>
    </font>
    <font>
      <b/>
      <i/>
      <u/>
      <sz val="10"/>
      <color theme="1"/>
      <name val="Arial"/>
      <family val="2"/>
    </font>
    <font>
      <b/>
      <u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sz val="20"/>
      <color theme="0"/>
      <name val="Arial Black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b/>
      <i/>
      <sz val="10"/>
      <color rgb="FF00B050"/>
      <name val="Arial"/>
      <family val="2"/>
    </font>
    <font>
      <b/>
      <sz val="14"/>
      <name val="Calibri"/>
      <family val="2"/>
      <scheme val="minor"/>
    </font>
    <font>
      <b/>
      <i/>
      <sz val="14"/>
      <color theme="0"/>
      <name val="Arial"/>
      <family val="2"/>
    </font>
    <font>
      <b/>
      <i/>
      <sz val="1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7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3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0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5" fillId="2" borderId="1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  <xf numFmtId="0" fontId="0" fillId="2" borderId="14" xfId="0" applyFill="1" applyBorder="1"/>
    <xf numFmtId="0" fontId="0" fillId="2" borderId="5" xfId="0" applyFill="1" applyBorder="1"/>
    <xf numFmtId="0" fontId="0" fillId="2" borderId="2" xfId="0" applyFill="1" applyBorder="1"/>
    <xf numFmtId="0" fontId="2" fillId="2" borderId="0" xfId="0" applyFont="1" applyFill="1"/>
    <xf numFmtId="0" fontId="17" fillId="3" borderId="1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left" vertical="center"/>
    </xf>
    <xf numFmtId="0" fontId="23" fillId="8" borderId="32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1" fillId="8" borderId="30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165" fontId="13" fillId="2" borderId="0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2" borderId="0" xfId="0" applyFont="1" applyFill="1" applyBorder="1"/>
    <xf numFmtId="0" fontId="19" fillId="2" borderId="5" xfId="0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left"/>
    </xf>
    <xf numFmtId="0" fontId="17" fillId="3" borderId="36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3" fillId="2" borderId="14" xfId="0" applyFont="1" applyFill="1" applyBorder="1"/>
    <xf numFmtId="0" fontId="20" fillId="11" borderId="13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/>
    </xf>
    <xf numFmtId="0" fontId="20" fillId="12" borderId="13" xfId="0" applyFont="1" applyFill="1" applyBorder="1" applyAlignment="1">
      <alignment horizontal="center" vertical="center"/>
    </xf>
    <xf numFmtId="0" fontId="20" fillId="12" borderId="0" xfId="0" applyFont="1" applyFill="1" applyBorder="1" applyAlignment="1">
      <alignment horizontal="center" vertical="center"/>
    </xf>
    <xf numFmtId="0" fontId="20" fillId="12" borderId="14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8" xfId="0" applyFont="1" applyFill="1" applyBorder="1" applyAlignment="1">
      <alignment horizontal="center" vertical="center"/>
    </xf>
    <xf numFmtId="0" fontId="20" fillId="11" borderId="35" xfId="0" applyFont="1" applyFill="1" applyBorder="1" applyAlignment="1">
      <alignment horizontal="center" vertical="center"/>
    </xf>
    <xf numFmtId="0" fontId="20" fillId="12" borderId="28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17" fillId="3" borderId="39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right" vertical="center"/>
    </xf>
    <xf numFmtId="0" fontId="12" fillId="7" borderId="46" xfId="0" applyFont="1" applyFill="1" applyBorder="1" applyAlignment="1">
      <alignment horizontal="right" vertical="center"/>
    </xf>
    <xf numFmtId="0" fontId="17" fillId="3" borderId="5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right" vertical="center"/>
    </xf>
    <xf numFmtId="0" fontId="3" fillId="2" borderId="62" xfId="0" applyFont="1" applyFill="1" applyBorder="1" applyAlignment="1">
      <alignment horizontal="right" vertical="center"/>
    </xf>
    <xf numFmtId="0" fontId="32" fillId="2" borderId="0" xfId="0" applyFont="1" applyFill="1" applyBorder="1"/>
    <xf numFmtId="0" fontId="2" fillId="2" borderId="0" xfId="0" applyFont="1" applyFill="1" applyBorder="1"/>
    <xf numFmtId="0" fontId="3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32" fillId="2" borderId="0" xfId="0" applyFont="1" applyFill="1" applyAlignment="1">
      <alignment horizontal="right"/>
    </xf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left"/>
    </xf>
    <xf numFmtId="0" fontId="21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8" fontId="13" fillId="2" borderId="14" xfId="0" applyNumberFormat="1" applyFont="1" applyFill="1" applyBorder="1" applyAlignment="1">
      <alignment horizontal="left"/>
    </xf>
    <xf numFmtId="0" fontId="0" fillId="2" borderId="13" xfId="0" applyFill="1" applyBorder="1"/>
    <xf numFmtId="0" fontId="3" fillId="2" borderId="13" xfId="0" applyFont="1" applyFill="1" applyBorder="1" applyAlignment="1">
      <alignment horizontal="center" vertical="top"/>
    </xf>
    <xf numFmtId="0" fontId="20" fillId="14" borderId="13" xfId="0" applyFont="1" applyFill="1" applyBorder="1" applyAlignment="1">
      <alignment horizontal="center" vertical="center"/>
    </xf>
    <xf numFmtId="0" fontId="20" fillId="14" borderId="0" xfId="0" applyFont="1" applyFill="1" applyBorder="1" applyAlignment="1">
      <alignment horizontal="center" vertical="center"/>
    </xf>
    <xf numFmtId="0" fontId="20" fillId="14" borderId="53" xfId="0" applyFont="1" applyFill="1" applyBorder="1" applyAlignment="1">
      <alignment horizontal="center" vertical="center"/>
    </xf>
    <xf numFmtId="0" fontId="20" fillId="14" borderId="14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left" vertical="center"/>
    </xf>
    <xf numFmtId="0" fontId="11" fillId="2" borderId="29" xfId="0" applyFont="1" applyFill="1" applyBorder="1" applyAlignment="1">
      <alignment horizontal="left" vertical="center"/>
    </xf>
    <xf numFmtId="0" fontId="11" fillId="2" borderId="43" xfId="0" applyFont="1" applyFill="1" applyBorder="1" applyAlignment="1">
      <alignment horizontal="left" vertical="center"/>
    </xf>
    <xf numFmtId="0" fontId="11" fillId="2" borderId="44" xfId="0" applyFont="1" applyFill="1" applyBorder="1" applyAlignment="1">
      <alignment horizontal="left" vertical="center"/>
    </xf>
    <xf numFmtId="0" fontId="11" fillId="2" borderId="57" xfId="0" applyFont="1" applyFill="1" applyBorder="1" applyAlignment="1">
      <alignment horizontal="left" vertical="center"/>
    </xf>
    <xf numFmtId="0" fontId="11" fillId="2" borderId="58" xfId="0" applyFont="1" applyFill="1" applyBorder="1" applyAlignment="1">
      <alignment horizontal="left" vertical="center"/>
    </xf>
    <xf numFmtId="0" fontId="11" fillId="2" borderId="64" xfId="0" applyFont="1" applyFill="1" applyBorder="1" applyAlignment="1">
      <alignment horizontal="left" vertical="center"/>
    </xf>
    <xf numFmtId="0" fontId="11" fillId="2" borderId="27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165" fontId="11" fillId="2" borderId="29" xfId="0" applyNumberFormat="1" applyFont="1" applyFill="1" applyBorder="1" applyAlignment="1">
      <alignment horizontal="right" vertical="center"/>
    </xf>
    <xf numFmtId="0" fontId="17" fillId="3" borderId="65" xfId="0" applyFont="1" applyFill="1" applyBorder="1" applyAlignment="1">
      <alignment horizontal="center" vertical="center"/>
    </xf>
    <xf numFmtId="0" fontId="17" fillId="3" borderId="66" xfId="0" applyFont="1" applyFill="1" applyBorder="1" applyAlignment="1">
      <alignment horizontal="center" vertical="center"/>
    </xf>
    <xf numFmtId="165" fontId="11" fillId="2" borderId="32" xfId="0" applyNumberFormat="1" applyFont="1" applyFill="1" applyBorder="1" applyAlignment="1">
      <alignment horizontal="right" vertical="center"/>
    </xf>
    <xf numFmtId="0" fontId="36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right" vertical="center"/>
    </xf>
    <xf numFmtId="0" fontId="38" fillId="2" borderId="50" xfId="0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0" fontId="17" fillId="3" borderId="70" xfId="0" applyFont="1" applyFill="1" applyBorder="1" applyAlignment="1">
      <alignment horizontal="center" vertical="center"/>
    </xf>
    <xf numFmtId="0" fontId="17" fillId="3" borderId="7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31" fillId="17" borderId="70" xfId="0" applyFont="1" applyFill="1" applyBorder="1" applyAlignment="1">
      <alignment horizontal="center" vertical="center"/>
    </xf>
    <xf numFmtId="0" fontId="31" fillId="17" borderId="9" xfId="0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left"/>
    </xf>
    <xf numFmtId="0" fontId="31" fillId="17" borderId="51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164" fontId="2" fillId="2" borderId="0" xfId="0" applyNumberFormat="1" applyFont="1" applyFill="1"/>
    <xf numFmtId="0" fontId="17" fillId="3" borderId="10" xfId="0" applyFont="1" applyFill="1" applyBorder="1" applyAlignment="1">
      <alignment horizontal="center" vertical="center"/>
    </xf>
    <xf numFmtId="8" fontId="50" fillId="2" borderId="0" xfId="0" applyNumberFormat="1" applyFont="1" applyFill="1" applyBorder="1" applyAlignment="1">
      <alignment horizontal="right" vertical="center"/>
    </xf>
    <xf numFmtId="0" fontId="50" fillId="2" borderId="0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horizontal="center" vertical="center"/>
    </xf>
    <xf numFmtId="164" fontId="13" fillId="2" borderId="0" xfId="0" applyNumberFormat="1" applyFont="1" applyFill="1"/>
    <xf numFmtId="0" fontId="13" fillId="2" borderId="0" xfId="0" applyFont="1" applyFill="1"/>
    <xf numFmtId="165" fontId="11" fillId="2" borderId="32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Alignment="1">
      <alignment horizontal="center"/>
    </xf>
    <xf numFmtId="165" fontId="13" fillId="2" borderId="0" xfId="0" applyNumberFormat="1" applyFont="1" applyFill="1" applyAlignment="1">
      <alignment horizontal="center" vertical="center"/>
    </xf>
    <xf numFmtId="165" fontId="13" fillId="2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2" fillId="0" borderId="0" xfId="0" applyFont="1"/>
    <xf numFmtId="0" fontId="33" fillId="10" borderId="7" xfId="0" applyFont="1" applyFill="1" applyBorder="1" applyAlignment="1">
      <alignment horizontal="center" vertical="center"/>
    </xf>
    <xf numFmtId="0" fontId="33" fillId="10" borderId="8" xfId="0" applyFont="1" applyFill="1" applyBorder="1" applyAlignment="1">
      <alignment horizontal="center" vertical="center"/>
    </xf>
    <xf numFmtId="0" fontId="33" fillId="10" borderId="9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5" fillId="7" borderId="8" xfId="0" applyFont="1" applyFill="1" applyBorder="1" applyAlignment="1">
      <alignment horizontal="center" vertical="center"/>
    </xf>
    <xf numFmtId="0" fontId="45" fillId="7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49" fontId="6" fillId="3" borderId="15" xfId="0" applyNumberFormat="1" applyFont="1" applyFill="1" applyBorder="1" applyAlignment="1">
      <alignment horizontal="left" vertical="center"/>
    </xf>
    <xf numFmtId="49" fontId="6" fillId="3" borderId="16" xfId="0" applyNumberFormat="1" applyFont="1" applyFill="1" applyBorder="1" applyAlignment="1">
      <alignment horizontal="left" vertical="center"/>
    </xf>
    <xf numFmtId="49" fontId="6" fillId="3" borderId="20" xfId="0" applyNumberFormat="1" applyFont="1" applyFill="1" applyBorder="1" applyAlignment="1">
      <alignment horizontal="left" vertical="center"/>
    </xf>
    <xf numFmtId="0" fontId="7" fillId="3" borderId="17" xfId="1" applyFill="1" applyBorder="1" applyAlignment="1" applyProtection="1">
      <alignment horizontal="left" vertical="center"/>
    </xf>
    <xf numFmtId="0" fontId="7" fillId="3" borderId="18" xfId="1" applyFill="1" applyBorder="1" applyAlignment="1" applyProtection="1">
      <alignment horizontal="left" vertical="center"/>
    </xf>
    <xf numFmtId="0" fontId="7" fillId="3" borderId="24" xfId="1" applyFill="1" applyBorder="1" applyAlignment="1" applyProtection="1">
      <alignment horizontal="left" vertical="center"/>
    </xf>
    <xf numFmtId="164" fontId="46" fillId="3" borderId="15" xfId="0" applyNumberFormat="1" applyFont="1" applyFill="1" applyBorder="1" applyAlignment="1">
      <alignment horizontal="left" vertical="center"/>
    </xf>
    <xf numFmtId="164" fontId="46" fillId="3" borderId="16" xfId="0" applyNumberFormat="1" applyFont="1" applyFill="1" applyBorder="1" applyAlignment="1">
      <alignment horizontal="left" vertical="center"/>
    </xf>
    <xf numFmtId="164" fontId="46" fillId="3" borderId="20" xfId="0" applyNumberFormat="1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49" fontId="4" fillId="3" borderId="16" xfId="0" applyNumberFormat="1" applyFont="1" applyFill="1" applyBorder="1" applyAlignment="1">
      <alignment horizontal="left" vertical="center"/>
    </xf>
    <xf numFmtId="49" fontId="4" fillId="3" borderId="20" xfId="0" applyNumberFormat="1" applyFont="1" applyFill="1" applyBorder="1" applyAlignment="1">
      <alignment horizontal="left" vertical="center"/>
    </xf>
    <xf numFmtId="165" fontId="14" fillId="2" borderId="40" xfId="0" applyNumberFormat="1" applyFont="1" applyFill="1" applyBorder="1" applyAlignment="1">
      <alignment horizontal="right" vertical="center"/>
    </xf>
    <xf numFmtId="165" fontId="14" fillId="2" borderId="25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0" fillId="11" borderId="0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center" vertical="center"/>
    </xf>
    <xf numFmtId="165" fontId="11" fillId="2" borderId="78" xfId="0" applyNumberFormat="1" applyFont="1" applyFill="1" applyBorder="1" applyAlignment="1">
      <alignment horizontal="right" vertical="center"/>
    </xf>
    <xf numFmtId="165" fontId="11" fillId="2" borderId="79" xfId="0" applyNumberFormat="1" applyFont="1" applyFill="1" applyBorder="1" applyAlignment="1">
      <alignment horizontal="right" vertical="center"/>
    </xf>
    <xf numFmtId="165" fontId="11" fillId="2" borderId="55" xfId="0" applyNumberFormat="1" applyFont="1" applyFill="1" applyBorder="1" applyAlignment="1">
      <alignment horizontal="right" vertical="center"/>
    </xf>
    <xf numFmtId="165" fontId="11" fillId="2" borderId="49" xfId="0" applyNumberFormat="1" applyFont="1" applyFill="1" applyBorder="1" applyAlignment="1">
      <alignment horizontal="right" vertical="center"/>
    </xf>
    <xf numFmtId="165" fontId="11" fillId="2" borderId="56" xfId="0" applyNumberFormat="1" applyFont="1" applyFill="1" applyBorder="1" applyAlignment="1">
      <alignment horizontal="right" vertical="center"/>
    </xf>
    <xf numFmtId="165" fontId="11" fillId="2" borderId="42" xfId="0" applyNumberFormat="1" applyFont="1" applyFill="1" applyBorder="1" applyAlignment="1">
      <alignment horizontal="righ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20" fillId="13" borderId="33" xfId="0" applyFont="1" applyFill="1" applyBorder="1" applyAlignment="1">
      <alignment horizontal="center" vertical="center"/>
    </xf>
    <xf numFmtId="0" fontId="20" fillId="13" borderId="40" xfId="0" applyFont="1" applyFill="1" applyBorder="1" applyAlignment="1">
      <alignment horizontal="center" vertical="center"/>
    </xf>
    <xf numFmtId="0" fontId="20" fillId="13" borderId="41" xfId="0" applyFont="1" applyFill="1" applyBorder="1" applyAlignment="1">
      <alignment horizontal="center" vertical="center"/>
    </xf>
    <xf numFmtId="0" fontId="35" fillId="11" borderId="13" xfId="0" applyFont="1" applyFill="1" applyBorder="1" applyAlignment="1">
      <alignment horizontal="center" vertical="center"/>
    </xf>
    <xf numFmtId="0" fontId="35" fillId="11" borderId="0" xfId="0" applyFont="1" applyFill="1" applyBorder="1" applyAlignment="1">
      <alignment horizontal="center" vertical="center"/>
    </xf>
    <xf numFmtId="0" fontId="35" fillId="11" borderId="14" xfId="0" applyFont="1" applyFill="1" applyBorder="1" applyAlignment="1">
      <alignment horizontal="center" vertical="center"/>
    </xf>
    <xf numFmtId="0" fontId="35" fillId="12" borderId="13" xfId="0" applyFont="1" applyFill="1" applyBorder="1" applyAlignment="1">
      <alignment horizontal="center" vertical="center"/>
    </xf>
    <xf numFmtId="0" fontId="35" fillId="12" borderId="0" xfId="0" applyFont="1" applyFill="1" applyBorder="1" applyAlignment="1">
      <alignment horizontal="center" vertical="center"/>
    </xf>
    <xf numFmtId="0" fontId="35" fillId="12" borderId="14" xfId="0" applyFont="1" applyFill="1" applyBorder="1" applyAlignment="1">
      <alignment horizontal="center" vertical="center"/>
    </xf>
    <xf numFmtId="0" fontId="36" fillId="9" borderId="52" xfId="0" applyFont="1" applyFill="1" applyBorder="1" applyAlignment="1">
      <alignment horizontal="center" vertical="center"/>
    </xf>
    <xf numFmtId="0" fontId="36" fillId="9" borderId="30" xfId="0" applyFont="1" applyFill="1" applyBorder="1" applyAlignment="1">
      <alignment horizontal="center" vertical="center"/>
    </xf>
    <xf numFmtId="0" fontId="36" fillId="9" borderId="53" xfId="0" applyFont="1" applyFill="1" applyBorder="1" applyAlignment="1">
      <alignment horizontal="center" vertical="center"/>
    </xf>
    <xf numFmtId="0" fontId="36" fillId="9" borderId="13" xfId="0" applyFont="1" applyFill="1" applyBorder="1" applyAlignment="1">
      <alignment horizontal="center" vertical="center"/>
    </xf>
    <xf numFmtId="0" fontId="36" fillId="9" borderId="0" xfId="0" applyFont="1" applyFill="1" applyBorder="1" applyAlignment="1">
      <alignment horizontal="center" vertical="center"/>
    </xf>
    <xf numFmtId="0" fontId="36" fillId="9" borderId="14" xfId="0" applyFont="1" applyFill="1" applyBorder="1" applyAlignment="1">
      <alignment horizontal="center" vertical="center"/>
    </xf>
    <xf numFmtId="0" fontId="35" fillId="14" borderId="13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horizontal="center" vertical="center"/>
    </xf>
    <xf numFmtId="0" fontId="35" fillId="14" borderId="14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0" fontId="17" fillId="3" borderId="53" xfId="0" applyFont="1" applyFill="1" applyBorder="1" applyAlignment="1">
      <alignment horizontal="center" vertical="center"/>
    </xf>
    <xf numFmtId="0" fontId="17" fillId="3" borderId="68" xfId="0" applyFont="1" applyFill="1" applyBorder="1" applyAlignment="1">
      <alignment horizontal="center" vertical="center"/>
    </xf>
    <xf numFmtId="0" fontId="17" fillId="3" borderId="67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right" vertical="center"/>
    </xf>
    <xf numFmtId="165" fontId="11" fillId="2" borderId="27" xfId="0" applyNumberFormat="1" applyFont="1" applyFill="1" applyBorder="1" applyAlignment="1">
      <alignment horizontal="right" vertical="center"/>
    </xf>
    <xf numFmtId="165" fontId="11" fillId="2" borderId="63" xfId="0" applyNumberFormat="1" applyFont="1" applyFill="1" applyBorder="1" applyAlignment="1">
      <alignment horizontal="right" vertical="center"/>
    </xf>
    <xf numFmtId="165" fontId="11" fillId="2" borderId="31" xfId="0" applyNumberFormat="1" applyFont="1" applyFill="1" applyBorder="1" applyAlignment="1">
      <alignment horizontal="right" vertical="center"/>
    </xf>
    <xf numFmtId="0" fontId="37" fillId="15" borderId="7" xfId="0" applyFont="1" applyFill="1" applyBorder="1" applyAlignment="1">
      <alignment horizontal="center" vertical="center"/>
    </xf>
    <xf numFmtId="0" fontId="37" fillId="15" borderId="8" xfId="0" applyFont="1" applyFill="1" applyBorder="1" applyAlignment="1">
      <alignment horizontal="center" vertical="center"/>
    </xf>
    <xf numFmtId="165" fontId="11" fillId="2" borderId="71" xfId="0" applyNumberFormat="1" applyFont="1" applyFill="1" applyBorder="1" applyAlignment="1">
      <alignment horizontal="right" vertical="center"/>
    </xf>
    <xf numFmtId="165" fontId="11" fillId="2" borderId="51" xfId="0" applyNumberFormat="1" applyFont="1" applyFill="1" applyBorder="1" applyAlignment="1">
      <alignment horizontal="right" vertical="center"/>
    </xf>
    <xf numFmtId="0" fontId="40" fillId="16" borderId="7" xfId="0" applyFont="1" applyFill="1" applyBorder="1" applyAlignment="1">
      <alignment horizontal="center" vertical="center"/>
    </xf>
    <xf numFmtId="0" fontId="40" fillId="16" borderId="8" xfId="0" applyFont="1" applyFill="1" applyBorder="1" applyAlignment="1">
      <alignment horizontal="center" vertical="center"/>
    </xf>
    <xf numFmtId="0" fontId="40" fillId="16" borderId="9" xfId="0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165" fontId="11" fillId="2" borderId="8" xfId="0" applyNumberFormat="1" applyFont="1" applyFill="1" applyBorder="1" applyAlignment="1">
      <alignment horizontal="right" vertical="center"/>
    </xf>
    <xf numFmtId="0" fontId="24" fillId="8" borderId="3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8" borderId="29" xfId="0" applyFont="1" applyFill="1" applyBorder="1" applyAlignment="1">
      <alignment horizontal="center"/>
    </xf>
    <xf numFmtId="0" fontId="26" fillId="8" borderId="32" xfId="1" applyFont="1" applyFill="1" applyBorder="1" applyAlignment="1" applyProtection="1">
      <alignment horizontal="center" vertical="center"/>
    </xf>
    <xf numFmtId="0" fontId="26" fillId="8" borderId="0" xfId="1" applyFont="1" applyFill="1" applyAlignment="1" applyProtection="1">
      <alignment horizontal="center"/>
    </xf>
    <xf numFmtId="0" fontId="26" fillId="8" borderId="29" xfId="1" applyFont="1" applyFill="1" applyBorder="1" applyAlignment="1" applyProtection="1">
      <alignment horizontal="center"/>
    </xf>
    <xf numFmtId="0" fontId="26" fillId="8" borderId="26" xfId="1" applyFont="1" applyFill="1" applyBorder="1" applyAlignment="1" applyProtection="1">
      <alignment horizontal="center"/>
    </xf>
    <xf numFmtId="0" fontId="26" fillId="8" borderId="28" xfId="1" applyFont="1" applyFill="1" applyBorder="1" applyAlignment="1" applyProtection="1">
      <alignment horizontal="center"/>
    </xf>
    <xf numFmtId="0" fontId="26" fillId="8" borderId="27" xfId="1" applyFont="1" applyFill="1" applyBorder="1" applyAlignment="1" applyProtection="1">
      <alignment horizontal="center"/>
    </xf>
    <xf numFmtId="165" fontId="11" fillId="2" borderId="60" xfId="0" applyNumberFormat="1" applyFont="1" applyFill="1" applyBorder="1" applyAlignment="1">
      <alignment horizontal="right" vertical="center"/>
    </xf>
    <xf numFmtId="165" fontId="11" fillId="2" borderId="61" xfId="0" applyNumberFormat="1" applyFont="1" applyFill="1" applyBorder="1" applyAlignment="1">
      <alignment horizontal="right" vertical="center"/>
    </xf>
    <xf numFmtId="0" fontId="17" fillId="3" borderId="73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165" fontId="11" fillId="2" borderId="26" xfId="0" applyNumberFormat="1" applyFont="1" applyFill="1" applyBorder="1" applyAlignment="1">
      <alignment horizontal="right" vertical="center"/>
    </xf>
    <xf numFmtId="0" fontId="17" fillId="3" borderId="15" xfId="0" applyFont="1" applyFill="1" applyBorder="1" applyAlignment="1">
      <alignment horizontal="center" vertical="center"/>
    </xf>
    <xf numFmtId="165" fontId="15" fillId="7" borderId="28" xfId="0" applyNumberFormat="1" applyFont="1" applyFill="1" applyBorder="1" applyAlignment="1">
      <alignment horizontal="right" vertical="center"/>
    </xf>
    <xf numFmtId="165" fontId="15" fillId="7" borderId="27" xfId="0" applyNumberFormat="1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left" vertical="center"/>
    </xf>
    <xf numFmtId="165" fontId="14" fillId="2" borderId="0" xfId="0" applyNumberFormat="1" applyFont="1" applyFill="1" applyBorder="1" applyAlignment="1">
      <alignment horizontal="center"/>
    </xf>
    <xf numFmtId="165" fontId="14" fillId="2" borderId="14" xfId="0" applyNumberFormat="1" applyFont="1" applyFill="1" applyBorder="1" applyAlignment="1">
      <alignment horizontal="center"/>
    </xf>
    <xf numFmtId="0" fontId="30" fillId="2" borderId="7" xfId="0" applyFont="1" applyFill="1" applyBorder="1" applyAlignment="1">
      <alignment horizontal="right" vertical="center"/>
    </xf>
    <xf numFmtId="0" fontId="30" fillId="2" borderId="8" xfId="0" applyFont="1" applyFill="1" applyBorder="1" applyAlignment="1">
      <alignment horizontal="right" vertical="center"/>
    </xf>
    <xf numFmtId="0" fontId="30" fillId="2" borderId="9" xfId="0" applyFont="1" applyFill="1" applyBorder="1" applyAlignment="1">
      <alignment horizontal="right" vertical="center"/>
    </xf>
    <xf numFmtId="0" fontId="31" fillId="17" borderId="7" xfId="0" applyFont="1" applyFill="1" applyBorder="1" applyAlignment="1">
      <alignment horizontal="center" vertical="center"/>
    </xf>
    <xf numFmtId="0" fontId="31" fillId="17" borderId="8" xfId="0" applyFont="1" applyFill="1" applyBorder="1" applyAlignment="1">
      <alignment horizontal="center" vertical="center"/>
    </xf>
    <xf numFmtId="0" fontId="31" fillId="17" borderId="9" xfId="0" applyFont="1" applyFill="1" applyBorder="1" applyAlignment="1">
      <alignment horizontal="center" vertical="center"/>
    </xf>
    <xf numFmtId="0" fontId="16" fillId="18" borderId="26" xfId="0" applyFont="1" applyFill="1" applyBorder="1" applyAlignment="1">
      <alignment horizontal="center" vertical="center"/>
    </xf>
    <xf numFmtId="0" fontId="16" fillId="18" borderId="27" xfId="0" applyFont="1" applyFill="1" applyBorder="1" applyAlignment="1">
      <alignment horizontal="center" vertical="center"/>
    </xf>
    <xf numFmtId="165" fontId="11" fillId="2" borderId="6" xfId="0" applyNumberFormat="1" applyFont="1" applyFill="1" applyBorder="1" applyAlignment="1">
      <alignment horizontal="right"/>
    </xf>
    <xf numFmtId="165" fontId="11" fillId="2" borderId="50" xfId="0" applyNumberFormat="1" applyFont="1" applyFill="1" applyBorder="1" applyAlignment="1">
      <alignment horizontal="right"/>
    </xf>
    <xf numFmtId="165" fontId="11" fillId="2" borderId="74" xfId="0" applyNumberFormat="1" applyFont="1" applyFill="1" applyBorder="1" applyAlignment="1">
      <alignment horizontal="right"/>
    </xf>
    <xf numFmtId="165" fontId="11" fillId="2" borderId="75" xfId="0" applyNumberFormat="1" applyFont="1" applyFill="1" applyBorder="1" applyAlignment="1">
      <alignment horizontal="right"/>
    </xf>
    <xf numFmtId="165" fontId="11" fillId="2" borderId="71" xfId="0" applyNumberFormat="1" applyFont="1" applyFill="1" applyBorder="1" applyAlignment="1">
      <alignment horizontal="right"/>
    </xf>
    <xf numFmtId="165" fontId="11" fillId="2" borderId="51" xfId="0" applyNumberFormat="1" applyFont="1" applyFill="1" applyBorder="1" applyAlignment="1">
      <alignment horizontal="right"/>
    </xf>
    <xf numFmtId="0" fontId="28" fillId="6" borderId="7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165" fontId="11" fillId="2" borderId="59" xfId="0" applyNumberFormat="1" applyFont="1" applyFill="1" applyBorder="1" applyAlignment="1">
      <alignment horizontal="right" vertical="center"/>
    </xf>
    <xf numFmtId="165" fontId="11" fillId="2" borderId="47" xfId="0" applyNumberFormat="1" applyFont="1" applyFill="1" applyBorder="1" applyAlignment="1">
      <alignment horizontal="right" vertical="center"/>
    </xf>
    <xf numFmtId="165" fontId="11" fillId="2" borderId="76" xfId="0" applyNumberFormat="1" applyFont="1" applyFill="1" applyBorder="1" applyAlignment="1">
      <alignment horizontal="center"/>
    </xf>
    <xf numFmtId="165" fontId="11" fillId="2" borderId="77" xfId="0" applyNumberFormat="1" applyFont="1" applyFill="1" applyBorder="1" applyAlignment="1">
      <alignment horizontal="center"/>
    </xf>
    <xf numFmtId="0" fontId="52" fillId="19" borderId="7" xfId="0" applyFont="1" applyFill="1" applyBorder="1" applyAlignment="1">
      <alignment horizontal="center" vertical="center"/>
    </xf>
    <xf numFmtId="0" fontId="52" fillId="19" borderId="9" xfId="0" applyFont="1" applyFill="1" applyBorder="1" applyAlignment="1">
      <alignment horizontal="center" vertical="center"/>
    </xf>
    <xf numFmtId="0" fontId="51" fillId="7" borderId="7" xfId="0" applyFont="1" applyFill="1" applyBorder="1" applyAlignment="1">
      <alignment horizontal="right" vertical="center"/>
    </xf>
    <xf numFmtId="0" fontId="51" fillId="7" borderId="9" xfId="0" applyFont="1" applyFill="1" applyBorder="1" applyAlignment="1">
      <alignment horizontal="right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center" vertical="center"/>
    </xf>
    <xf numFmtId="0" fontId="47" fillId="5" borderId="7" xfId="0" applyFont="1" applyFill="1" applyBorder="1" applyAlignment="1">
      <alignment horizontal="center" vertical="center"/>
    </xf>
    <xf numFmtId="0" fontId="47" fillId="5" borderId="8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center" vertical="center"/>
    </xf>
    <xf numFmtId="0" fontId="48" fillId="3" borderId="7" xfId="0" applyFont="1" applyFill="1" applyBorder="1" applyAlignment="1">
      <alignment horizontal="left" vertical="center"/>
    </xf>
    <xf numFmtId="0" fontId="48" fillId="3" borderId="8" xfId="0" applyFont="1" applyFill="1" applyBorder="1" applyAlignment="1">
      <alignment horizontal="left" vertical="center"/>
    </xf>
    <xf numFmtId="0" fontId="48" fillId="3" borderId="9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42" fillId="2" borderId="13" xfId="0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center" vertical="top"/>
    </xf>
    <xf numFmtId="0" fontId="49" fillId="2" borderId="0" xfId="0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EBF7FF"/>
      <color rgb="FF0000CC"/>
      <color rgb="FFFFFFCC"/>
      <color rgb="FF006600"/>
      <color rgb="FFDDD9C3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voltafood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E556"/>
  <sheetViews>
    <sheetView showGridLines="0" showRowColHeaders="0" tabSelected="1" workbookViewId="0">
      <selection sqref="A1:L1"/>
    </sheetView>
  </sheetViews>
  <sheetFormatPr defaultRowHeight="15"/>
  <cols>
    <col min="1" max="1" width="10.28515625" customWidth="1"/>
    <col min="3" max="3" width="5.7109375" customWidth="1"/>
    <col min="4" max="4" width="9.7109375" customWidth="1"/>
    <col min="5" max="5" width="7.7109375" customWidth="1"/>
    <col min="6" max="6" width="9.42578125" customWidth="1"/>
    <col min="7" max="8" width="7.7109375" customWidth="1"/>
    <col min="9" max="9" width="35.7109375" customWidth="1"/>
    <col min="10" max="10" width="34.5703125" customWidth="1"/>
    <col min="11" max="12" width="10.7109375" customWidth="1"/>
    <col min="13" max="13" width="10.5703125" bestFit="1" customWidth="1"/>
    <col min="14" max="34" width="11.7109375" customWidth="1"/>
    <col min="35" max="35" width="33.42578125" customWidth="1"/>
    <col min="37" max="37" width="30.7109375" customWidth="1"/>
    <col min="38" max="38" width="34.85546875" customWidth="1"/>
    <col min="39" max="39" width="12" customWidth="1"/>
    <col min="43" max="43" width="18.7109375" customWidth="1"/>
    <col min="44" max="44" width="21.42578125" customWidth="1"/>
    <col min="45" max="45" width="29.85546875" customWidth="1"/>
  </cols>
  <sheetData>
    <row r="1" spans="1:83" ht="40.5" customHeight="1">
      <c r="A1" s="130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2"/>
      <c r="M1" s="14"/>
      <c r="N1" s="52" t="s">
        <v>68</v>
      </c>
      <c r="O1" s="52"/>
      <c r="P1" s="52"/>
      <c r="Q1" s="52" t="s">
        <v>72</v>
      </c>
      <c r="R1" s="52"/>
      <c r="S1" s="53"/>
      <c r="T1" s="52" t="s">
        <v>58</v>
      </c>
      <c r="U1" s="53"/>
      <c r="V1" s="53"/>
      <c r="W1" s="53"/>
      <c r="X1" s="53"/>
      <c r="Y1" s="54"/>
      <c r="Z1" s="55"/>
      <c r="AA1" s="56" t="s">
        <v>56</v>
      </c>
      <c r="AB1" s="55"/>
      <c r="AC1" s="57"/>
      <c r="AD1" s="63" t="s">
        <v>98</v>
      </c>
      <c r="AE1" s="14"/>
      <c r="AF1" s="14"/>
      <c r="AG1" s="58" t="s">
        <v>71</v>
      </c>
      <c r="AH1" s="14"/>
      <c r="AI1" s="63" t="s">
        <v>70</v>
      </c>
      <c r="AJ1" s="14"/>
      <c r="AK1" s="63" t="s">
        <v>89</v>
      </c>
      <c r="AL1" s="63" t="s">
        <v>70</v>
      </c>
      <c r="AM1" s="14"/>
      <c r="AN1" s="58" t="s">
        <v>69</v>
      </c>
      <c r="AO1" s="14"/>
      <c r="AP1" s="14"/>
      <c r="AQ1" s="58" t="s">
        <v>79</v>
      </c>
      <c r="AR1" s="58" t="s">
        <v>111</v>
      </c>
      <c r="AS1" s="56" t="s">
        <v>101</v>
      </c>
      <c r="AT1" s="60"/>
      <c r="AU1" s="60"/>
      <c r="AV1" s="57" t="s">
        <v>114</v>
      </c>
      <c r="AW1" s="129"/>
      <c r="AX1" s="129"/>
      <c r="AY1" s="129"/>
      <c r="AZ1" s="129"/>
      <c r="BA1" s="129"/>
      <c r="BB1" s="129"/>
      <c r="BC1" s="58" t="s">
        <v>115</v>
      </c>
      <c r="BD1" s="129"/>
      <c r="BE1" s="112"/>
      <c r="BF1" s="129"/>
      <c r="BG1" s="129"/>
      <c r="BH1" s="129"/>
      <c r="BI1" s="129"/>
      <c r="BJ1" s="129"/>
      <c r="BK1" s="129"/>
      <c r="BL1" s="129"/>
      <c r="BM1" s="129"/>
      <c r="BN1" s="129"/>
      <c r="BO1" s="129"/>
      <c r="BP1" s="129"/>
      <c r="BQ1" s="129"/>
      <c r="BR1" s="129"/>
      <c r="BS1" s="129"/>
      <c r="BT1" s="129"/>
      <c r="BU1" s="129"/>
      <c r="BV1" s="129"/>
      <c r="BW1" s="129"/>
      <c r="BX1" s="129"/>
      <c r="BY1" s="112"/>
      <c r="BZ1" s="112"/>
      <c r="CA1" s="112"/>
      <c r="CB1" s="112"/>
      <c r="CC1" s="112"/>
      <c r="CD1" s="112"/>
      <c r="CE1" s="112"/>
    </row>
    <row r="2" spans="1:83" ht="39" customHeight="1">
      <c r="A2" s="133" t="s">
        <v>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5"/>
      <c r="M2" s="14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9"/>
      <c r="Z2" s="14"/>
      <c r="AA2" s="14"/>
      <c r="AB2" s="14"/>
      <c r="AC2" s="14"/>
      <c r="AD2" s="53"/>
      <c r="AE2" s="14"/>
      <c r="AF2" s="14"/>
      <c r="AG2" s="60"/>
      <c r="AH2" s="14"/>
      <c r="AI2" s="14"/>
      <c r="AJ2" s="14"/>
      <c r="AK2" s="60"/>
      <c r="AL2" s="14"/>
      <c r="AM2" s="14"/>
      <c r="AN2" s="14"/>
      <c r="AO2" s="14"/>
      <c r="AP2" s="14"/>
      <c r="AQ2" s="60">
        <v>1</v>
      </c>
      <c r="AR2" s="60" t="s">
        <v>112</v>
      </c>
      <c r="AS2" s="115"/>
      <c r="AT2" s="60"/>
      <c r="AU2" s="60"/>
      <c r="AV2" s="14"/>
      <c r="AW2" s="129"/>
      <c r="AX2" s="129"/>
      <c r="AY2" s="129"/>
      <c r="AZ2" s="129"/>
      <c r="BA2" s="129"/>
      <c r="BB2" s="129"/>
      <c r="BC2" s="60">
        <v>1</v>
      </c>
      <c r="BD2" s="129"/>
      <c r="BE2" s="112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12"/>
      <c r="BZ2" s="112"/>
      <c r="CA2" s="112"/>
      <c r="CB2" s="112"/>
      <c r="CC2" s="112"/>
      <c r="CD2" s="112"/>
      <c r="CE2" s="112"/>
    </row>
    <row r="3" spans="1:83" ht="24.75" customHeight="1">
      <c r="A3" s="136" t="s">
        <v>11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/>
      <c r="M3" s="14"/>
      <c r="N3" s="53" t="s">
        <v>25</v>
      </c>
      <c r="O3" s="53"/>
      <c r="P3" s="53"/>
      <c r="Q3" s="53" t="s">
        <v>33</v>
      </c>
      <c r="R3" s="53"/>
      <c r="S3" s="53"/>
      <c r="T3" s="53" t="s">
        <v>103</v>
      </c>
      <c r="U3" s="53"/>
      <c r="V3" s="53"/>
      <c r="W3" s="53"/>
      <c r="X3" s="53"/>
      <c r="Y3" s="59"/>
      <c r="Z3" s="14"/>
      <c r="AA3" s="14" t="s">
        <v>50</v>
      </c>
      <c r="AB3" s="14"/>
      <c r="AC3" s="14"/>
      <c r="AD3" s="53" t="s">
        <v>96</v>
      </c>
      <c r="AE3" s="14"/>
      <c r="AF3" s="14"/>
      <c r="AG3" s="60">
        <v>4</v>
      </c>
      <c r="AH3" s="14"/>
      <c r="AI3" s="61">
        <v>300</v>
      </c>
      <c r="AJ3" s="14"/>
      <c r="AK3" s="60">
        <v>1</v>
      </c>
      <c r="AL3" s="61">
        <v>100</v>
      </c>
      <c r="AM3" s="14"/>
      <c r="AN3" s="60">
        <v>1</v>
      </c>
      <c r="AO3" s="14"/>
      <c r="AP3" s="14"/>
      <c r="AQ3" s="60">
        <v>2</v>
      </c>
      <c r="AR3" s="60">
        <v>6</v>
      </c>
      <c r="AS3" s="115">
        <v>44927</v>
      </c>
      <c r="AT3" s="60"/>
      <c r="AU3" s="60"/>
      <c r="AV3" s="14" t="s">
        <v>116</v>
      </c>
      <c r="AW3" s="129"/>
      <c r="AX3" s="129"/>
      <c r="AY3" s="129"/>
      <c r="AZ3" s="129"/>
      <c r="BA3" s="129"/>
      <c r="BB3" s="129"/>
      <c r="BC3" s="60">
        <v>2</v>
      </c>
      <c r="BD3" s="129"/>
      <c r="BE3" s="112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12"/>
      <c r="BZ3" s="112"/>
      <c r="CA3" s="112"/>
      <c r="CB3" s="112"/>
      <c r="CC3" s="112"/>
      <c r="CD3" s="112"/>
      <c r="CE3" s="112"/>
    </row>
    <row r="4" spans="1:83" ht="20.100000000000001" customHeight="1">
      <c r="A4" s="153" t="s">
        <v>0</v>
      </c>
      <c r="B4" s="154"/>
      <c r="C4" s="154"/>
      <c r="D4" s="154"/>
      <c r="E4" s="145"/>
      <c r="F4" s="146"/>
      <c r="G4" s="146"/>
      <c r="H4" s="147"/>
      <c r="I4" s="179" t="s">
        <v>1</v>
      </c>
      <c r="J4" s="7" t="s">
        <v>86</v>
      </c>
      <c r="K4" s="2"/>
      <c r="L4" s="11"/>
      <c r="M4" s="14"/>
      <c r="N4" s="53" t="s">
        <v>23</v>
      </c>
      <c r="O4" s="53"/>
      <c r="P4" s="53"/>
      <c r="Q4" s="53" t="s">
        <v>34</v>
      </c>
      <c r="R4" s="53"/>
      <c r="S4" s="53"/>
      <c r="T4" s="53" t="s">
        <v>102</v>
      </c>
      <c r="U4" s="53"/>
      <c r="V4" s="53"/>
      <c r="W4" s="53"/>
      <c r="X4" s="53"/>
      <c r="Y4" s="59"/>
      <c r="Z4" s="14"/>
      <c r="AA4" s="14" t="s">
        <v>51</v>
      </c>
      <c r="AB4" s="14"/>
      <c r="AC4" s="14"/>
      <c r="AD4" s="53" t="s">
        <v>97</v>
      </c>
      <c r="AE4" s="14"/>
      <c r="AF4" s="14"/>
      <c r="AG4" s="60">
        <f>SUM(AG3+1)</f>
        <v>5</v>
      </c>
      <c r="AH4" s="14"/>
      <c r="AI4" s="61">
        <f>SUM(AI3+100)</f>
        <v>400</v>
      </c>
      <c r="AJ4" s="14"/>
      <c r="AK4" s="60">
        <f>SUM(AK3+1)</f>
        <v>2</v>
      </c>
      <c r="AL4" s="61">
        <f>SUM(AL3+100)</f>
        <v>200</v>
      </c>
      <c r="AM4" s="14"/>
      <c r="AN4" s="60">
        <f>SUM(AN3+1)</f>
        <v>2</v>
      </c>
      <c r="AO4" s="14"/>
      <c r="AP4" s="14"/>
      <c r="AQ4" s="60"/>
      <c r="AR4" s="60">
        <f>SUM(AR3+1)</f>
        <v>7</v>
      </c>
      <c r="AS4" s="115">
        <f>SUM(AS3+1)</f>
        <v>44928</v>
      </c>
      <c r="AT4" s="60"/>
      <c r="AU4" s="60"/>
      <c r="AV4" s="14" t="s">
        <v>117</v>
      </c>
      <c r="AW4" s="129"/>
      <c r="AX4" s="129"/>
      <c r="AY4" s="129"/>
      <c r="AZ4" s="129"/>
      <c r="BA4" s="129"/>
      <c r="BB4" s="129"/>
      <c r="BC4" s="129"/>
      <c r="BD4" s="129"/>
      <c r="BE4" s="112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12"/>
      <c r="BZ4" s="112"/>
      <c r="CA4" s="112"/>
      <c r="CB4" s="112"/>
      <c r="CC4" s="112"/>
      <c r="CD4" s="112"/>
      <c r="CE4" s="112"/>
    </row>
    <row r="5" spans="1:83" ht="20.100000000000001" customHeight="1">
      <c r="A5" s="153" t="s">
        <v>2</v>
      </c>
      <c r="B5" s="154"/>
      <c r="C5" s="154"/>
      <c r="D5" s="154"/>
      <c r="E5" s="148"/>
      <c r="F5" s="149"/>
      <c r="G5" s="149"/>
      <c r="H5" s="150"/>
      <c r="I5" s="180"/>
      <c r="J5" s="7" t="s">
        <v>60</v>
      </c>
      <c r="K5" s="2"/>
      <c r="L5" s="11"/>
      <c r="M5" s="14"/>
      <c r="N5" s="53" t="s">
        <v>21</v>
      </c>
      <c r="O5" s="53"/>
      <c r="P5" s="53"/>
      <c r="Q5" s="53" t="s">
        <v>35</v>
      </c>
      <c r="R5" s="53"/>
      <c r="S5" s="53"/>
      <c r="T5" s="53" t="s">
        <v>104</v>
      </c>
      <c r="U5" s="53"/>
      <c r="V5" s="53"/>
      <c r="W5" s="53"/>
      <c r="X5" s="53"/>
      <c r="Y5" s="59"/>
      <c r="Z5" s="14"/>
      <c r="AA5" s="14" t="s">
        <v>52</v>
      </c>
      <c r="AB5" s="14"/>
      <c r="AC5" s="14"/>
      <c r="AD5" s="60"/>
      <c r="AE5" s="14"/>
      <c r="AF5" s="14"/>
      <c r="AG5" s="60">
        <f t="shared" ref="AG5:AG80" si="0">SUM(AG4+1)</f>
        <v>6</v>
      </c>
      <c r="AH5" s="14"/>
      <c r="AI5" s="61">
        <f t="shared" ref="AI5:AI80" si="1">SUM(AI4+100)</f>
        <v>500</v>
      </c>
      <c r="AJ5" s="14"/>
      <c r="AK5" s="60">
        <f t="shared" ref="AK5:AK80" si="2">SUM(AK4+1)</f>
        <v>3</v>
      </c>
      <c r="AL5" s="61">
        <f t="shared" ref="AL5:AL32" si="3">SUM(AL4+100)</f>
        <v>300</v>
      </c>
      <c r="AM5" s="14"/>
      <c r="AN5" s="60">
        <f t="shared" ref="AN5:AN52" si="4">SUM(AN4+1)</f>
        <v>3</v>
      </c>
      <c r="AO5" s="14"/>
      <c r="AP5" s="14"/>
      <c r="AQ5" s="60"/>
      <c r="AR5" s="60">
        <f t="shared" ref="AR5:AR68" si="5">SUM(AR4+1)</f>
        <v>8</v>
      </c>
      <c r="AS5" s="115">
        <f t="shared" ref="AS5:AS29" si="6">SUM(AS4+1)</f>
        <v>44929</v>
      </c>
      <c r="AT5" s="60"/>
      <c r="AU5" s="60"/>
      <c r="AV5" s="14"/>
      <c r="AW5" s="129"/>
      <c r="AX5" s="129"/>
      <c r="AY5" s="129"/>
      <c r="AZ5" s="129"/>
      <c r="BA5" s="129"/>
      <c r="BB5" s="129"/>
      <c r="BC5" s="112"/>
      <c r="BD5" s="112"/>
      <c r="BE5" s="112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12"/>
      <c r="BZ5" s="112"/>
      <c r="CA5" s="112"/>
      <c r="CB5" s="112"/>
      <c r="CC5" s="112"/>
      <c r="CD5" s="112"/>
      <c r="CE5" s="112"/>
    </row>
    <row r="6" spans="1:83" ht="20.100000000000001" customHeight="1">
      <c r="A6" s="153" t="s">
        <v>9</v>
      </c>
      <c r="B6" s="154"/>
      <c r="C6" s="154"/>
      <c r="D6" s="154"/>
      <c r="E6" s="148"/>
      <c r="F6" s="149"/>
      <c r="G6" s="149"/>
      <c r="H6" s="150"/>
      <c r="I6" s="181"/>
      <c r="J6" s="23" t="s">
        <v>19</v>
      </c>
      <c r="K6" s="4"/>
      <c r="L6" s="5"/>
      <c r="M6" s="14"/>
      <c r="N6" s="53" t="s">
        <v>29</v>
      </c>
      <c r="O6" s="53"/>
      <c r="P6" s="53"/>
      <c r="Q6" s="53" t="s">
        <v>90</v>
      </c>
      <c r="R6" s="53"/>
      <c r="S6" s="53"/>
      <c r="T6" s="53"/>
      <c r="U6" s="53"/>
      <c r="V6" s="53"/>
      <c r="W6" s="53"/>
      <c r="X6" s="53"/>
      <c r="Y6" s="59"/>
      <c r="Z6" s="14"/>
      <c r="AA6" s="14" t="s">
        <v>53</v>
      </c>
      <c r="AB6" s="14"/>
      <c r="AC6" s="14"/>
      <c r="AD6" s="60"/>
      <c r="AE6" s="14"/>
      <c r="AF6" s="14"/>
      <c r="AG6" s="60">
        <f t="shared" si="0"/>
        <v>7</v>
      </c>
      <c r="AH6" s="14"/>
      <c r="AI6" s="61">
        <f t="shared" si="1"/>
        <v>600</v>
      </c>
      <c r="AJ6" s="14"/>
      <c r="AK6" s="60">
        <f t="shared" si="2"/>
        <v>4</v>
      </c>
      <c r="AL6" s="61">
        <f t="shared" si="3"/>
        <v>400</v>
      </c>
      <c r="AM6" s="14"/>
      <c r="AN6" s="60">
        <f t="shared" si="4"/>
        <v>4</v>
      </c>
      <c r="AO6" s="14"/>
      <c r="AP6" s="14"/>
      <c r="AQ6" s="60"/>
      <c r="AR6" s="60">
        <f t="shared" si="5"/>
        <v>9</v>
      </c>
      <c r="AS6" s="115">
        <f t="shared" si="6"/>
        <v>44930</v>
      </c>
      <c r="AT6" s="60"/>
      <c r="AU6" s="113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29"/>
      <c r="BR6" s="129"/>
      <c r="BS6" s="129"/>
      <c r="BT6" s="129"/>
      <c r="BU6" s="129"/>
      <c r="BV6" s="129"/>
      <c r="BW6" s="129"/>
      <c r="BX6" s="129"/>
      <c r="BY6" s="112"/>
      <c r="BZ6" s="112"/>
      <c r="CA6" s="112"/>
      <c r="CB6" s="112"/>
      <c r="CC6" s="112"/>
      <c r="CD6" s="112"/>
      <c r="CE6" s="112"/>
    </row>
    <row r="7" spans="1:83" ht="20.100000000000001" customHeight="1">
      <c r="A7" s="153" t="s">
        <v>4</v>
      </c>
      <c r="B7" s="154"/>
      <c r="C7" s="154"/>
      <c r="D7" s="154"/>
      <c r="E7" s="148"/>
      <c r="F7" s="149"/>
      <c r="G7" s="149"/>
      <c r="H7" s="150"/>
      <c r="I7" s="151" t="s">
        <v>3</v>
      </c>
      <c r="J7" s="155" t="s">
        <v>87</v>
      </c>
      <c r="K7" s="156"/>
      <c r="L7" s="157"/>
      <c r="M7" s="14"/>
      <c r="N7" s="53" t="s">
        <v>28</v>
      </c>
      <c r="O7" s="53"/>
      <c r="P7" s="53"/>
      <c r="Q7" s="53" t="s">
        <v>36</v>
      </c>
      <c r="R7" s="53"/>
      <c r="S7" s="53"/>
      <c r="T7" s="53"/>
      <c r="U7" s="53"/>
      <c r="V7" s="53"/>
      <c r="W7" s="53"/>
      <c r="X7" s="53"/>
      <c r="Y7" s="59"/>
      <c r="Z7" s="14"/>
      <c r="AA7" s="14" t="s">
        <v>54</v>
      </c>
      <c r="AB7" s="14"/>
      <c r="AC7" s="14"/>
      <c r="AD7" s="60"/>
      <c r="AE7" s="14"/>
      <c r="AF7" s="14"/>
      <c r="AG7" s="60">
        <f t="shared" si="0"/>
        <v>8</v>
      </c>
      <c r="AH7" s="14"/>
      <c r="AI7" s="61">
        <f t="shared" si="1"/>
        <v>700</v>
      </c>
      <c r="AJ7" s="14"/>
      <c r="AK7" s="60">
        <f t="shared" si="2"/>
        <v>5</v>
      </c>
      <c r="AL7" s="61">
        <f t="shared" si="3"/>
        <v>500</v>
      </c>
      <c r="AM7" s="14"/>
      <c r="AN7" s="60">
        <f t="shared" si="4"/>
        <v>5</v>
      </c>
      <c r="AO7" s="14"/>
      <c r="AP7" s="14"/>
      <c r="AQ7" s="60"/>
      <c r="AR7" s="60">
        <f t="shared" si="5"/>
        <v>10</v>
      </c>
      <c r="AS7" s="115">
        <f t="shared" si="6"/>
        <v>44931</v>
      </c>
      <c r="AT7" s="60"/>
      <c r="AU7" s="113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12"/>
      <c r="BZ7" s="112"/>
      <c r="CA7" s="112"/>
      <c r="CB7" s="112"/>
      <c r="CC7" s="112"/>
      <c r="CD7" s="112"/>
      <c r="CE7" s="112"/>
    </row>
    <row r="8" spans="1:83" ht="20.100000000000001" customHeight="1">
      <c r="A8" s="153" t="s">
        <v>95</v>
      </c>
      <c r="B8" s="154"/>
      <c r="C8" s="154"/>
      <c r="D8" s="154"/>
      <c r="E8" s="148"/>
      <c r="F8" s="149"/>
      <c r="G8" s="149"/>
      <c r="H8" s="150"/>
      <c r="I8" s="151"/>
      <c r="J8" s="158" t="s">
        <v>81</v>
      </c>
      <c r="K8" s="159"/>
      <c r="L8" s="160"/>
      <c r="M8" s="14"/>
      <c r="N8" s="53" t="s">
        <v>22</v>
      </c>
      <c r="O8" s="53"/>
      <c r="P8" s="53"/>
      <c r="Q8" s="53" t="s">
        <v>62</v>
      </c>
      <c r="R8" s="53"/>
      <c r="S8" s="53"/>
      <c r="T8" s="53"/>
      <c r="U8" s="53"/>
      <c r="V8" s="53"/>
      <c r="W8" s="53"/>
      <c r="X8" s="53"/>
      <c r="Y8" s="59"/>
      <c r="Z8" s="14"/>
      <c r="AA8" s="14" t="s">
        <v>55</v>
      </c>
      <c r="AB8" s="14"/>
      <c r="AC8" s="14"/>
      <c r="AD8" s="60"/>
      <c r="AE8" s="14"/>
      <c r="AF8" s="14"/>
      <c r="AG8" s="60">
        <f t="shared" si="0"/>
        <v>9</v>
      </c>
      <c r="AH8" s="14"/>
      <c r="AI8" s="61">
        <f t="shared" si="1"/>
        <v>800</v>
      </c>
      <c r="AJ8" s="14"/>
      <c r="AK8" s="60">
        <f t="shared" si="2"/>
        <v>6</v>
      </c>
      <c r="AL8" s="61">
        <f t="shared" si="3"/>
        <v>600</v>
      </c>
      <c r="AM8" s="14"/>
      <c r="AN8" s="60">
        <f t="shared" si="4"/>
        <v>6</v>
      </c>
      <c r="AO8" s="14"/>
      <c r="AP8" s="14"/>
      <c r="AQ8" s="60"/>
      <c r="AR8" s="60">
        <f t="shared" si="5"/>
        <v>11</v>
      </c>
      <c r="AS8" s="115">
        <f t="shared" si="6"/>
        <v>44932</v>
      </c>
      <c r="AT8" s="60"/>
      <c r="AU8" s="113"/>
      <c r="AV8" s="112"/>
      <c r="AW8" s="112"/>
      <c r="AX8" s="112"/>
      <c r="AY8" s="112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  <c r="BR8" s="129"/>
      <c r="BS8" s="129"/>
      <c r="BT8" s="129"/>
      <c r="BU8" s="129"/>
      <c r="BV8" s="129"/>
      <c r="BW8" s="129"/>
      <c r="BX8" s="129"/>
      <c r="BY8" s="112"/>
      <c r="BZ8" s="112"/>
      <c r="CA8" s="112"/>
      <c r="CB8" s="112"/>
      <c r="CC8" s="112"/>
      <c r="CD8" s="112"/>
      <c r="CE8" s="112"/>
    </row>
    <row r="9" spans="1:83" ht="20.100000000000001" customHeight="1">
      <c r="A9" s="153" t="s">
        <v>99</v>
      </c>
      <c r="B9" s="154"/>
      <c r="C9" s="154"/>
      <c r="D9" s="178"/>
      <c r="E9" s="170" t="s">
        <v>101</v>
      </c>
      <c r="F9" s="171"/>
      <c r="G9" s="171"/>
      <c r="H9" s="172"/>
      <c r="I9" s="152"/>
      <c r="J9" s="161" t="s">
        <v>82</v>
      </c>
      <c r="K9" s="162"/>
      <c r="L9" s="163"/>
      <c r="M9" s="14"/>
      <c r="N9" s="53" t="s">
        <v>39</v>
      </c>
      <c r="O9" s="53"/>
      <c r="P9" s="53"/>
      <c r="Q9" s="53" t="s">
        <v>105</v>
      </c>
      <c r="R9" s="53"/>
      <c r="S9" s="53"/>
      <c r="T9" s="57" t="s">
        <v>108</v>
      </c>
      <c r="U9" s="53"/>
      <c r="V9" s="53"/>
      <c r="W9" s="53"/>
      <c r="X9" s="53"/>
      <c r="Y9" s="59"/>
      <c r="Z9" s="14"/>
      <c r="AA9" s="14"/>
      <c r="AB9" s="14"/>
      <c r="AC9" s="14"/>
      <c r="AD9" s="60"/>
      <c r="AE9" s="14"/>
      <c r="AF9" s="14"/>
      <c r="AG9" s="60">
        <f t="shared" si="0"/>
        <v>10</v>
      </c>
      <c r="AH9" s="14"/>
      <c r="AI9" s="61">
        <f t="shared" si="1"/>
        <v>900</v>
      </c>
      <c r="AJ9" s="14"/>
      <c r="AK9" s="60">
        <f t="shared" si="2"/>
        <v>7</v>
      </c>
      <c r="AL9" s="61">
        <f t="shared" si="3"/>
        <v>700</v>
      </c>
      <c r="AM9" s="14"/>
      <c r="AN9" s="60">
        <f t="shared" si="4"/>
        <v>7</v>
      </c>
      <c r="AO9" s="14"/>
      <c r="AP9" s="14"/>
      <c r="AQ9" s="60"/>
      <c r="AR9" s="60">
        <f t="shared" si="5"/>
        <v>12</v>
      </c>
      <c r="AS9" s="115">
        <f t="shared" si="6"/>
        <v>44933</v>
      </c>
      <c r="AT9" s="60"/>
      <c r="AU9" s="113"/>
      <c r="AV9" s="112"/>
      <c r="AW9" s="112"/>
      <c r="AX9" s="112"/>
      <c r="AY9" s="112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12"/>
      <c r="BZ9" s="112"/>
      <c r="CA9" s="112"/>
      <c r="CB9" s="112"/>
      <c r="CC9" s="112"/>
      <c r="CD9" s="112"/>
      <c r="CE9" s="112"/>
    </row>
    <row r="10" spans="1:83" ht="20.100000000000001" customHeight="1">
      <c r="A10" s="153" t="s">
        <v>100</v>
      </c>
      <c r="B10" s="154"/>
      <c r="C10" s="154"/>
      <c r="D10" s="178"/>
      <c r="E10" s="173" t="s">
        <v>98</v>
      </c>
      <c r="F10" s="174"/>
      <c r="G10" s="174"/>
      <c r="H10" s="175"/>
      <c r="I10" s="139" t="s">
        <v>10</v>
      </c>
      <c r="J10" s="6" t="s">
        <v>5</v>
      </c>
      <c r="K10" s="12"/>
      <c r="L10" s="13"/>
      <c r="M10" s="14"/>
      <c r="N10" s="53" t="s">
        <v>40</v>
      </c>
      <c r="O10" s="53"/>
      <c r="P10" s="53"/>
      <c r="Q10" s="53" t="s">
        <v>63</v>
      </c>
      <c r="R10" s="53"/>
      <c r="S10" s="53"/>
      <c r="T10" s="14"/>
      <c r="U10" s="53"/>
      <c r="V10" s="53"/>
      <c r="W10" s="53"/>
      <c r="X10" s="53"/>
      <c r="Y10" s="59"/>
      <c r="Z10" s="14"/>
      <c r="AA10" s="14"/>
      <c r="AB10" s="14"/>
      <c r="AC10" s="14"/>
      <c r="AD10" s="62"/>
      <c r="AE10" s="14"/>
      <c r="AF10" s="14"/>
      <c r="AG10" s="60">
        <f t="shared" si="0"/>
        <v>11</v>
      </c>
      <c r="AH10" s="14"/>
      <c r="AI10" s="61">
        <f t="shared" si="1"/>
        <v>1000</v>
      </c>
      <c r="AJ10" s="14"/>
      <c r="AK10" s="60">
        <f t="shared" si="2"/>
        <v>8</v>
      </c>
      <c r="AL10" s="61">
        <f t="shared" si="3"/>
        <v>800</v>
      </c>
      <c r="AM10" s="14"/>
      <c r="AN10" s="60">
        <f t="shared" si="4"/>
        <v>8</v>
      </c>
      <c r="AO10" s="14"/>
      <c r="AP10" s="14"/>
      <c r="AQ10" s="60"/>
      <c r="AR10" s="60">
        <f t="shared" si="5"/>
        <v>13</v>
      </c>
      <c r="AS10" s="115">
        <f t="shared" si="6"/>
        <v>44934</v>
      </c>
      <c r="AT10" s="60"/>
      <c r="AU10" s="113"/>
      <c r="AV10" s="112"/>
      <c r="AW10" s="112"/>
      <c r="AX10" s="112"/>
      <c r="AY10" s="112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12"/>
      <c r="BZ10" s="112"/>
      <c r="CA10" s="112"/>
      <c r="CB10" s="112"/>
      <c r="CC10" s="112"/>
      <c r="CD10" s="112"/>
      <c r="CE10" s="112"/>
    </row>
    <row r="11" spans="1:83" ht="20.100000000000001" customHeight="1">
      <c r="A11" s="153" t="s">
        <v>6</v>
      </c>
      <c r="B11" s="154"/>
      <c r="C11" s="154"/>
      <c r="D11" s="178"/>
      <c r="E11" s="164"/>
      <c r="F11" s="165"/>
      <c r="G11" s="165"/>
      <c r="H11" s="166"/>
      <c r="I11" s="140"/>
      <c r="J11" s="7" t="s">
        <v>88</v>
      </c>
      <c r="K11" s="2"/>
      <c r="L11" s="11"/>
      <c r="M11" s="14"/>
      <c r="N11" s="53" t="s">
        <v>59</v>
      </c>
      <c r="O11" s="53"/>
      <c r="P11" s="53"/>
      <c r="Q11" s="53" t="s">
        <v>106</v>
      </c>
      <c r="R11" s="53"/>
      <c r="S11" s="53"/>
      <c r="T11" s="14" t="s">
        <v>109</v>
      </c>
      <c r="U11" s="53"/>
      <c r="V11" s="53"/>
      <c r="W11" s="53"/>
      <c r="X11" s="53"/>
      <c r="Y11" s="59"/>
      <c r="Z11" s="14"/>
      <c r="AA11" s="63" t="s">
        <v>57</v>
      </c>
      <c r="AB11" s="14"/>
      <c r="AC11" s="14"/>
      <c r="AD11" s="60"/>
      <c r="AE11" s="14"/>
      <c r="AF11" s="14"/>
      <c r="AG11" s="60">
        <f t="shared" si="0"/>
        <v>12</v>
      </c>
      <c r="AH11" s="14"/>
      <c r="AI11" s="61">
        <f t="shared" si="1"/>
        <v>1100</v>
      </c>
      <c r="AJ11" s="14"/>
      <c r="AK11" s="60">
        <f t="shared" si="2"/>
        <v>9</v>
      </c>
      <c r="AL11" s="61">
        <f t="shared" si="3"/>
        <v>900</v>
      </c>
      <c r="AM11" s="14"/>
      <c r="AN11" s="60">
        <f t="shared" si="4"/>
        <v>9</v>
      </c>
      <c r="AO11" s="14"/>
      <c r="AP11" s="14"/>
      <c r="AQ11" s="60"/>
      <c r="AR11" s="60">
        <f t="shared" si="5"/>
        <v>14</v>
      </c>
      <c r="AS11" s="115">
        <f t="shared" si="6"/>
        <v>44935</v>
      </c>
      <c r="AT11" s="60"/>
      <c r="AU11" s="113"/>
      <c r="AV11" s="112"/>
      <c r="AW11" s="112"/>
      <c r="AX11" s="112"/>
      <c r="AY11" s="112"/>
      <c r="AZ11" s="129"/>
      <c r="BA11" s="129"/>
      <c r="BB11" s="129"/>
      <c r="BC11" s="129"/>
      <c r="BD11" s="129"/>
      <c r="BE11" s="129"/>
      <c r="BF11" s="129"/>
      <c r="BG11" s="129"/>
      <c r="BH11" s="129"/>
      <c r="BI11" s="129"/>
      <c r="BJ11" s="129"/>
      <c r="BK11" s="129"/>
      <c r="BL11" s="129"/>
      <c r="BM11" s="129"/>
      <c r="BN11" s="129"/>
      <c r="BO11" s="129"/>
      <c r="BP11" s="129"/>
      <c r="BQ11" s="129"/>
      <c r="BR11" s="129"/>
      <c r="BS11" s="129"/>
      <c r="BT11" s="129"/>
      <c r="BU11" s="129"/>
      <c r="BV11" s="129"/>
      <c r="BW11" s="129"/>
      <c r="BX11" s="129"/>
      <c r="BY11" s="112"/>
      <c r="BZ11" s="112"/>
      <c r="CA11" s="112"/>
      <c r="CB11" s="112"/>
      <c r="CC11" s="112"/>
      <c r="CD11" s="112"/>
      <c r="CE11" s="112"/>
    </row>
    <row r="12" spans="1:83" ht="20.100000000000001" customHeight="1">
      <c r="A12" s="142" t="s">
        <v>7</v>
      </c>
      <c r="B12" s="143"/>
      <c r="C12" s="143"/>
      <c r="D12" s="144"/>
      <c r="E12" s="167"/>
      <c r="F12" s="168"/>
      <c r="G12" s="168"/>
      <c r="H12" s="169"/>
      <c r="I12" s="141"/>
      <c r="J12" s="8" t="s">
        <v>8</v>
      </c>
      <c r="K12" s="4"/>
      <c r="L12" s="5"/>
      <c r="M12" s="14"/>
      <c r="N12" s="53" t="s">
        <v>80</v>
      </c>
      <c r="O12" s="53"/>
      <c r="P12" s="53"/>
      <c r="Q12" s="53" t="s">
        <v>91</v>
      </c>
      <c r="R12" s="53"/>
      <c r="S12" s="53"/>
      <c r="T12" s="14" t="s">
        <v>110</v>
      </c>
      <c r="U12" s="53"/>
      <c r="V12" s="53"/>
      <c r="W12" s="53"/>
      <c r="X12" s="53"/>
      <c r="Y12" s="59"/>
      <c r="Z12" s="14"/>
      <c r="AA12" s="14"/>
      <c r="AB12" s="14"/>
      <c r="AC12" s="14"/>
      <c r="AD12" s="60"/>
      <c r="AE12" s="14"/>
      <c r="AF12" s="14"/>
      <c r="AG12" s="60">
        <f t="shared" si="0"/>
        <v>13</v>
      </c>
      <c r="AH12" s="14"/>
      <c r="AI12" s="61">
        <f t="shared" si="1"/>
        <v>1200</v>
      </c>
      <c r="AJ12" s="14"/>
      <c r="AK12" s="60">
        <f t="shared" si="2"/>
        <v>10</v>
      </c>
      <c r="AL12" s="61">
        <f t="shared" si="3"/>
        <v>1000</v>
      </c>
      <c r="AM12" s="14"/>
      <c r="AN12" s="60">
        <f t="shared" si="4"/>
        <v>10</v>
      </c>
      <c r="AO12" s="14"/>
      <c r="AP12" s="14"/>
      <c r="AQ12" s="60"/>
      <c r="AR12" s="60">
        <f t="shared" si="5"/>
        <v>15</v>
      </c>
      <c r="AS12" s="115">
        <f t="shared" si="6"/>
        <v>44936</v>
      </c>
      <c r="AT12" s="60"/>
      <c r="AU12" s="113"/>
      <c r="AV12" s="112"/>
      <c r="AW12" s="112"/>
      <c r="AX12" s="112"/>
      <c r="AY12" s="112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12"/>
      <c r="BZ12" s="112"/>
      <c r="CA12" s="112"/>
      <c r="CB12" s="112"/>
      <c r="CC12" s="112"/>
      <c r="CD12" s="112"/>
      <c r="CE12" s="112"/>
    </row>
    <row r="13" spans="1:83" ht="16.5">
      <c r="A13" s="69"/>
      <c r="B13" s="2"/>
      <c r="C13" s="2"/>
      <c r="D13" s="2"/>
      <c r="E13" s="3"/>
      <c r="F13" s="3"/>
      <c r="G13" s="2"/>
      <c r="H13" s="2"/>
      <c r="I13" s="2"/>
      <c r="J13" s="2"/>
      <c r="K13" s="27"/>
      <c r="L13" s="32"/>
      <c r="M13" s="14"/>
      <c r="N13" s="53" t="s">
        <v>30</v>
      </c>
      <c r="O13" s="53"/>
      <c r="P13" s="53"/>
      <c r="Q13" s="52" t="s">
        <v>73</v>
      </c>
      <c r="R13" s="53"/>
      <c r="S13" s="53"/>
      <c r="T13" s="14" t="s">
        <v>118</v>
      </c>
      <c r="U13" s="64"/>
      <c r="V13" s="64"/>
      <c r="W13" s="64"/>
      <c r="X13" s="64"/>
      <c r="Y13" s="62"/>
      <c r="Z13" s="64"/>
      <c r="AA13" s="14" t="s">
        <v>50</v>
      </c>
      <c r="AB13" s="14"/>
      <c r="AC13" s="14"/>
      <c r="AD13" s="60"/>
      <c r="AE13" s="14"/>
      <c r="AF13" s="14"/>
      <c r="AG13" s="60">
        <f t="shared" si="0"/>
        <v>14</v>
      </c>
      <c r="AH13" s="14"/>
      <c r="AI13" s="61">
        <f t="shared" si="1"/>
        <v>1300</v>
      </c>
      <c r="AJ13" s="14"/>
      <c r="AK13" s="60">
        <f t="shared" si="2"/>
        <v>11</v>
      </c>
      <c r="AL13" s="61">
        <f t="shared" si="3"/>
        <v>1100</v>
      </c>
      <c r="AM13" s="14"/>
      <c r="AN13" s="60">
        <f t="shared" si="4"/>
        <v>11</v>
      </c>
      <c r="AO13" s="14"/>
      <c r="AP13" s="14"/>
      <c r="AQ13" s="60"/>
      <c r="AR13" s="60">
        <f t="shared" si="5"/>
        <v>16</v>
      </c>
      <c r="AS13" s="115">
        <f t="shared" si="6"/>
        <v>44937</v>
      </c>
      <c r="AT13" s="60"/>
      <c r="AU13" s="113"/>
      <c r="AV13" s="112"/>
      <c r="AW13" s="112"/>
      <c r="AX13" s="112"/>
      <c r="AY13" s="112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12"/>
      <c r="BZ13" s="112"/>
      <c r="CA13" s="112"/>
      <c r="CB13" s="112"/>
      <c r="CC13" s="112"/>
      <c r="CD13" s="112"/>
      <c r="CE13" s="112"/>
    </row>
    <row r="14" spans="1:83" ht="20.25" customHeight="1">
      <c r="A14" s="290" t="s">
        <v>48</v>
      </c>
      <c r="B14" s="291"/>
      <c r="C14" s="291"/>
      <c r="D14" s="292"/>
      <c r="E14" s="256" t="s">
        <v>56</v>
      </c>
      <c r="F14" s="257"/>
      <c r="G14" s="257"/>
      <c r="H14" s="258"/>
      <c r="I14" s="24"/>
      <c r="J14" s="26"/>
      <c r="K14" s="9"/>
      <c r="L14" s="67"/>
      <c r="M14" s="14"/>
      <c r="N14" s="53" t="s">
        <v>31</v>
      </c>
      <c r="O14" s="53"/>
      <c r="P14" s="53"/>
      <c r="Q14" s="53"/>
      <c r="R14" s="53"/>
      <c r="S14" s="53"/>
      <c r="T14" s="14"/>
      <c r="U14" s="53"/>
      <c r="V14" s="53"/>
      <c r="W14" s="53"/>
      <c r="X14" s="53"/>
      <c r="Y14" s="59"/>
      <c r="Z14" s="14"/>
      <c r="AA14" s="14" t="s">
        <v>51</v>
      </c>
      <c r="AB14" s="14"/>
      <c r="AC14" s="14"/>
      <c r="AD14" s="60"/>
      <c r="AE14" s="14"/>
      <c r="AF14" s="14"/>
      <c r="AG14" s="60">
        <f t="shared" si="0"/>
        <v>15</v>
      </c>
      <c r="AH14" s="14"/>
      <c r="AI14" s="61">
        <f t="shared" si="1"/>
        <v>1400</v>
      </c>
      <c r="AJ14" s="14"/>
      <c r="AK14" s="60">
        <f t="shared" si="2"/>
        <v>12</v>
      </c>
      <c r="AL14" s="61">
        <f t="shared" si="3"/>
        <v>1200</v>
      </c>
      <c r="AM14" s="14"/>
      <c r="AN14" s="60">
        <f t="shared" si="4"/>
        <v>12</v>
      </c>
      <c r="AO14" s="14"/>
      <c r="AP14" s="14"/>
      <c r="AQ14" s="60"/>
      <c r="AR14" s="60">
        <f t="shared" si="5"/>
        <v>17</v>
      </c>
      <c r="AS14" s="115">
        <f t="shared" si="6"/>
        <v>44938</v>
      </c>
      <c r="AT14" s="60"/>
      <c r="AU14" s="113"/>
      <c r="AV14" s="112"/>
      <c r="AW14" s="112"/>
      <c r="AX14" s="112"/>
      <c r="AY14" s="112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12"/>
      <c r="BZ14" s="112"/>
      <c r="CA14" s="112"/>
      <c r="CB14" s="112"/>
      <c r="CC14" s="112"/>
      <c r="CD14" s="112"/>
      <c r="CE14" s="112"/>
    </row>
    <row r="15" spans="1:83" ht="20.25" customHeight="1">
      <c r="A15" s="261" t="s">
        <v>85</v>
      </c>
      <c r="B15" s="262"/>
      <c r="C15" s="262"/>
      <c r="D15" s="263"/>
      <c r="E15" s="264" t="str">
        <f>IF(OR(E14="dinsdag",E14="woensdag",E14="donderdag",E14="vrijdag"),"tussen 14:30 en 16:30 uur","")</f>
        <v/>
      </c>
      <c r="F15" s="265"/>
      <c r="G15" s="265"/>
      <c r="H15" s="266"/>
      <c r="I15" s="105" t="str">
        <f>IF(E14="zaterdag","tussen 13:00 en 14:00 uur","")</f>
        <v/>
      </c>
      <c r="J15" s="106" t="str">
        <f>IF(E14="zondag","om 11:00 uur","")</f>
        <v/>
      </c>
      <c r="K15" s="9"/>
      <c r="L15" s="67"/>
      <c r="M15" s="14"/>
      <c r="N15" s="53" t="s">
        <v>32</v>
      </c>
      <c r="O15" s="52"/>
      <c r="P15" s="53"/>
      <c r="Q15" s="53" t="s">
        <v>37</v>
      </c>
      <c r="R15" s="53"/>
      <c r="S15" s="53"/>
      <c r="T15" s="53"/>
      <c r="U15" s="53"/>
      <c r="V15" s="53"/>
      <c r="W15" s="53"/>
      <c r="X15" s="53"/>
      <c r="Y15" s="59"/>
      <c r="Z15" s="14"/>
      <c r="AA15" s="14" t="s">
        <v>52</v>
      </c>
      <c r="AB15" s="14"/>
      <c r="AC15" s="14"/>
      <c r="AD15" s="60"/>
      <c r="AE15" s="14"/>
      <c r="AF15" s="14"/>
      <c r="AG15" s="60">
        <f t="shared" si="0"/>
        <v>16</v>
      </c>
      <c r="AH15" s="14"/>
      <c r="AI15" s="61">
        <f t="shared" si="1"/>
        <v>1500</v>
      </c>
      <c r="AJ15" s="14"/>
      <c r="AK15" s="60">
        <f t="shared" si="2"/>
        <v>13</v>
      </c>
      <c r="AL15" s="61">
        <f t="shared" si="3"/>
        <v>1300</v>
      </c>
      <c r="AM15" s="14"/>
      <c r="AN15" s="60">
        <f t="shared" si="4"/>
        <v>13</v>
      </c>
      <c r="AO15" s="14"/>
      <c r="AP15" s="14"/>
      <c r="AQ15" s="60"/>
      <c r="AR15" s="60">
        <f t="shared" si="5"/>
        <v>18</v>
      </c>
      <c r="AS15" s="115">
        <f t="shared" si="6"/>
        <v>44939</v>
      </c>
      <c r="AT15" s="60"/>
      <c r="AU15" s="60"/>
      <c r="AV15" s="129"/>
      <c r="AW15" s="129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12"/>
      <c r="BZ15" s="112"/>
      <c r="CA15" s="112"/>
      <c r="CB15" s="112"/>
      <c r="CC15" s="112"/>
      <c r="CD15" s="112"/>
      <c r="CE15" s="112"/>
    </row>
    <row r="16" spans="1:83" ht="20.25" customHeight="1">
      <c r="A16" s="300"/>
      <c r="B16" s="301"/>
      <c r="C16" s="109"/>
      <c r="D16" s="299"/>
      <c r="E16" s="299"/>
      <c r="F16" s="299"/>
      <c r="G16" s="299"/>
      <c r="H16" s="299"/>
      <c r="I16" s="299"/>
      <c r="J16" s="28"/>
      <c r="K16" s="25"/>
      <c r="L16" s="68"/>
      <c r="M16" s="14"/>
      <c r="N16" s="53" t="s">
        <v>27</v>
      </c>
      <c r="O16" s="53"/>
      <c r="P16" s="53"/>
      <c r="Q16" s="53" t="s">
        <v>38</v>
      </c>
      <c r="R16" s="53"/>
      <c r="S16" s="53"/>
      <c r="T16" s="52" t="s">
        <v>74</v>
      </c>
      <c r="U16" s="53"/>
      <c r="V16" s="53"/>
      <c r="W16" s="53"/>
      <c r="X16" s="53"/>
      <c r="Y16" s="59"/>
      <c r="Z16" s="14"/>
      <c r="AA16" s="14" t="s">
        <v>53</v>
      </c>
      <c r="AB16" s="14"/>
      <c r="AC16" s="14"/>
      <c r="AD16" s="60"/>
      <c r="AE16" s="14"/>
      <c r="AF16" s="14"/>
      <c r="AG16" s="60">
        <f t="shared" si="0"/>
        <v>17</v>
      </c>
      <c r="AH16" s="14"/>
      <c r="AI16" s="61">
        <f t="shared" si="1"/>
        <v>1600</v>
      </c>
      <c r="AJ16" s="14"/>
      <c r="AK16" s="60">
        <f t="shared" si="2"/>
        <v>14</v>
      </c>
      <c r="AL16" s="61">
        <f t="shared" si="3"/>
        <v>1400</v>
      </c>
      <c r="AM16" s="14"/>
      <c r="AN16" s="60">
        <f t="shared" si="4"/>
        <v>14</v>
      </c>
      <c r="AO16" s="14"/>
      <c r="AP16" s="14"/>
      <c r="AQ16" s="60"/>
      <c r="AR16" s="60">
        <f t="shared" si="5"/>
        <v>19</v>
      </c>
      <c r="AS16" s="115">
        <f t="shared" si="6"/>
        <v>44940</v>
      </c>
      <c r="AT16" s="60"/>
      <c r="AU16" s="60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29"/>
      <c r="BG16" s="129"/>
      <c r="BH16" s="129"/>
      <c r="BI16" s="129"/>
      <c r="BJ16" s="129"/>
      <c r="BK16" s="129"/>
      <c r="BL16" s="129"/>
      <c r="BM16" s="129"/>
      <c r="BN16" s="129"/>
      <c r="BO16" s="129"/>
      <c r="BP16" s="129"/>
      <c r="BQ16" s="129"/>
      <c r="BR16" s="129"/>
      <c r="BS16" s="129"/>
      <c r="BT16" s="129"/>
      <c r="BU16" s="129"/>
      <c r="BV16" s="129"/>
      <c r="BW16" s="129"/>
      <c r="BX16" s="129"/>
      <c r="BY16" s="112"/>
      <c r="BZ16" s="112"/>
      <c r="CA16" s="112"/>
      <c r="CB16" s="112"/>
      <c r="CC16" s="112"/>
      <c r="CD16" s="112"/>
      <c r="CE16" s="112"/>
    </row>
    <row r="17" spans="1:83" ht="20.25" customHeight="1">
      <c r="A17" s="293" t="s">
        <v>49</v>
      </c>
      <c r="B17" s="294"/>
      <c r="C17" s="294"/>
      <c r="D17" s="295"/>
      <c r="E17" s="296" t="s">
        <v>57</v>
      </c>
      <c r="F17" s="297"/>
      <c r="G17" s="297"/>
      <c r="H17" s="298"/>
      <c r="I17" s="110"/>
      <c r="J17" s="111"/>
      <c r="K17" s="259"/>
      <c r="L17" s="260"/>
      <c r="M17" s="29"/>
      <c r="N17" s="53" t="s">
        <v>41</v>
      </c>
      <c r="O17" s="53"/>
      <c r="P17" s="53"/>
      <c r="Q17" s="53" t="s">
        <v>42</v>
      </c>
      <c r="R17" s="53"/>
      <c r="S17" s="53"/>
      <c r="T17" s="53"/>
      <c r="U17" s="53"/>
      <c r="V17" s="53"/>
      <c r="W17" s="53"/>
      <c r="X17" s="53"/>
      <c r="Y17" s="59"/>
      <c r="Z17" s="14"/>
      <c r="AA17" s="14" t="s">
        <v>54</v>
      </c>
      <c r="AB17" s="14"/>
      <c r="AC17" s="14"/>
      <c r="AD17" s="60"/>
      <c r="AE17" s="14"/>
      <c r="AF17" s="14"/>
      <c r="AG17" s="60">
        <f t="shared" si="0"/>
        <v>18</v>
      </c>
      <c r="AH17" s="14"/>
      <c r="AI17" s="61">
        <f t="shared" si="1"/>
        <v>1700</v>
      </c>
      <c r="AJ17" s="14"/>
      <c r="AK17" s="60">
        <f t="shared" si="2"/>
        <v>15</v>
      </c>
      <c r="AL17" s="61">
        <f t="shared" si="3"/>
        <v>1500</v>
      </c>
      <c r="AM17" s="14"/>
      <c r="AN17" s="60">
        <f t="shared" si="4"/>
        <v>15</v>
      </c>
      <c r="AO17" s="14"/>
      <c r="AP17" s="14"/>
      <c r="AQ17" s="60"/>
      <c r="AR17" s="60" t="s">
        <v>113</v>
      </c>
      <c r="AS17" s="115">
        <f t="shared" si="6"/>
        <v>44941</v>
      </c>
      <c r="AT17" s="60"/>
      <c r="AU17" s="60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12"/>
      <c r="BZ17" s="112"/>
      <c r="CA17" s="112"/>
      <c r="CB17" s="112"/>
      <c r="CC17" s="112"/>
      <c r="CD17" s="112"/>
      <c r="CE17" s="112"/>
    </row>
    <row r="18" spans="1:83" ht="20.25" customHeight="1">
      <c r="A18" s="280"/>
      <c r="B18" s="281"/>
      <c r="C18" s="281"/>
      <c r="D18" s="281"/>
      <c r="E18" s="120"/>
      <c r="F18" s="302"/>
      <c r="G18" s="302"/>
      <c r="H18" s="302"/>
      <c r="I18" s="288" t="s">
        <v>83</v>
      </c>
      <c r="J18" s="289"/>
      <c r="K18" s="286">
        <v>0</v>
      </c>
      <c r="L18" s="287"/>
      <c r="M18" s="29"/>
      <c r="N18" s="53" t="s">
        <v>24</v>
      </c>
      <c r="O18" s="53"/>
      <c r="P18" s="53"/>
      <c r="Q18" s="53" t="s">
        <v>43</v>
      </c>
      <c r="R18" s="53"/>
      <c r="S18" s="53"/>
      <c r="T18" s="53"/>
      <c r="U18" s="53"/>
      <c r="V18" s="53"/>
      <c r="W18" s="53"/>
      <c r="X18" s="53"/>
      <c r="Y18" s="59"/>
      <c r="Z18" s="14"/>
      <c r="AA18" s="14" t="s">
        <v>55</v>
      </c>
      <c r="AB18" s="14"/>
      <c r="AC18" s="14"/>
      <c r="AD18" s="60"/>
      <c r="AE18" s="14"/>
      <c r="AF18" s="14"/>
      <c r="AG18" s="60">
        <f t="shared" si="0"/>
        <v>19</v>
      </c>
      <c r="AH18" s="14"/>
      <c r="AI18" s="61">
        <f t="shared" si="1"/>
        <v>1800</v>
      </c>
      <c r="AJ18" s="14"/>
      <c r="AK18" s="60">
        <f t="shared" si="2"/>
        <v>16</v>
      </c>
      <c r="AL18" s="61">
        <f t="shared" si="3"/>
        <v>1600</v>
      </c>
      <c r="AM18" s="14"/>
      <c r="AN18" s="60">
        <f t="shared" si="4"/>
        <v>16</v>
      </c>
      <c r="AO18" s="14"/>
      <c r="AP18" s="14"/>
      <c r="AQ18" s="60"/>
      <c r="AR18" s="60">
        <f>SUM(AR16+1)</f>
        <v>20</v>
      </c>
      <c r="AS18" s="115">
        <f t="shared" si="6"/>
        <v>44942</v>
      </c>
      <c r="AT18" s="60"/>
      <c r="AU18" s="60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9"/>
      <c r="BG18" s="129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9"/>
      <c r="BU18" s="129"/>
      <c r="BV18" s="129"/>
      <c r="BW18" s="129"/>
      <c r="BX18" s="129"/>
      <c r="BY18" s="112"/>
      <c r="BZ18" s="112"/>
      <c r="CA18" s="112"/>
      <c r="CB18" s="112"/>
      <c r="CC18" s="112"/>
      <c r="CD18" s="112"/>
      <c r="CE18" s="112"/>
    </row>
    <row r="19" spans="1:83" ht="20.25" customHeight="1" thickBot="1">
      <c r="A19" s="261" t="s">
        <v>84</v>
      </c>
      <c r="B19" s="262"/>
      <c r="C19" s="262"/>
      <c r="D19" s="263"/>
      <c r="E19" s="264" t="str">
        <f>IF(OR(E17="dinsdag",E17="woensdag",E17="donderdag",E17="vrijdag"),"tussen 15:00 en 17:00 uur","")</f>
        <v/>
      </c>
      <c r="F19" s="265"/>
      <c r="G19" s="265"/>
      <c r="H19" s="266"/>
      <c r="I19" s="105" t="str">
        <f>IF(E17="zaterdag","tussen 15:00 en 17:00 uur","")</f>
        <v/>
      </c>
      <c r="J19" s="108" t="str">
        <f>IF(E17="zondag","tussen 11:30 en 12:30 uur","")</f>
        <v/>
      </c>
      <c r="K19" s="267" t="s">
        <v>12</v>
      </c>
      <c r="L19" s="268"/>
      <c r="M19" s="14"/>
      <c r="N19" s="53" t="s">
        <v>26</v>
      </c>
      <c r="O19" s="53"/>
      <c r="P19" s="52"/>
      <c r="Q19" s="53" t="s">
        <v>44</v>
      </c>
      <c r="R19" s="53"/>
      <c r="S19" s="53"/>
      <c r="T19" s="53" t="s">
        <v>64</v>
      </c>
      <c r="U19" s="53"/>
      <c r="V19" s="53"/>
      <c r="W19" s="53"/>
      <c r="X19" s="53"/>
      <c r="Y19" s="59"/>
      <c r="Z19" s="14"/>
      <c r="AA19" s="14"/>
      <c r="AB19" s="14"/>
      <c r="AC19" s="14"/>
      <c r="AD19" s="60"/>
      <c r="AE19" s="14"/>
      <c r="AF19" s="14"/>
      <c r="AG19" s="60">
        <f t="shared" si="0"/>
        <v>20</v>
      </c>
      <c r="AH19" s="14"/>
      <c r="AI19" s="61">
        <f t="shared" si="1"/>
        <v>1900</v>
      </c>
      <c r="AJ19" s="14"/>
      <c r="AK19" s="60">
        <f t="shared" si="2"/>
        <v>17</v>
      </c>
      <c r="AL19" s="61">
        <f t="shared" si="3"/>
        <v>1700</v>
      </c>
      <c r="AM19" s="14"/>
      <c r="AN19" s="60">
        <f t="shared" si="4"/>
        <v>17</v>
      </c>
      <c r="AO19" s="14"/>
      <c r="AP19" s="14"/>
      <c r="AQ19" s="60"/>
      <c r="AR19" s="60">
        <f t="shared" si="5"/>
        <v>21</v>
      </c>
      <c r="AS19" s="115">
        <f t="shared" si="6"/>
        <v>44943</v>
      </c>
      <c r="AT19" s="60"/>
      <c r="AU19" s="60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29"/>
      <c r="BG19" s="129"/>
      <c r="BH19" s="129"/>
      <c r="BI19" s="129"/>
      <c r="BJ19" s="129"/>
      <c r="BK19" s="129"/>
      <c r="BL19" s="129"/>
      <c r="BM19" s="129"/>
      <c r="BN19" s="129"/>
      <c r="BO19" s="129"/>
      <c r="BP19" s="129"/>
      <c r="BQ19" s="129"/>
      <c r="BR19" s="129"/>
      <c r="BS19" s="129"/>
      <c r="BT19" s="129"/>
      <c r="BU19" s="129"/>
      <c r="BV19" s="129"/>
      <c r="BW19" s="129"/>
      <c r="BX19" s="129"/>
      <c r="BY19" s="112"/>
      <c r="BZ19" s="112"/>
      <c r="CA19" s="112"/>
      <c r="CB19" s="112"/>
      <c r="CC19" s="112"/>
      <c r="CD19" s="112"/>
      <c r="CE19" s="112"/>
    </row>
    <row r="20" spans="1:83" ht="20.25" customHeight="1">
      <c r="A20" s="280"/>
      <c r="B20" s="281"/>
      <c r="C20" s="281"/>
      <c r="D20" s="281"/>
      <c r="E20" s="255"/>
      <c r="F20" s="255"/>
      <c r="G20" s="255"/>
      <c r="H20" s="255"/>
      <c r="I20" s="107"/>
      <c r="J20" s="117" t="s">
        <v>92</v>
      </c>
      <c r="K20" s="271" t="str">
        <f>IF(AND(K18&lt;=6,K18&gt;0,E10="BEZORGEN"),7.5,"")</f>
        <v/>
      </c>
      <c r="L20" s="272"/>
      <c r="M20" s="29" t="str">
        <f>IF(I18&gt;J18,I18,J18)</f>
        <v>Aantal Km's Voltastr.-Bezorgadres ---&gt;</v>
      </c>
      <c r="N20" s="53" t="s">
        <v>46</v>
      </c>
      <c r="O20" s="53"/>
      <c r="P20" s="53"/>
      <c r="Q20" s="53" t="s">
        <v>45</v>
      </c>
      <c r="R20" s="53"/>
      <c r="S20" s="53"/>
      <c r="T20" s="53" t="s">
        <v>107</v>
      </c>
      <c r="U20" s="53"/>
      <c r="V20" s="53"/>
      <c r="W20" s="53"/>
      <c r="X20" s="53"/>
      <c r="Y20" s="59"/>
      <c r="Z20" s="14"/>
      <c r="AA20" s="14"/>
      <c r="AB20" s="14"/>
      <c r="AC20" s="14"/>
      <c r="AD20" s="60"/>
      <c r="AE20" s="14"/>
      <c r="AF20" s="14"/>
      <c r="AG20" s="60">
        <f t="shared" si="0"/>
        <v>21</v>
      </c>
      <c r="AH20" s="14"/>
      <c r="AI20" s="61">
        <f t="shared" si="1"/>
        <v>2000</v>
      </c>
      <c r="AJ20" s="14"/>
      <c r="AK20" s="60">
        <f t="shared" si="2"/>
        <v>18</v>
      </c>
      <c r="AL20" s="61">
        <f t="shared" si="3"/>
        <v>1800</v>
      </c>
      <c r="AM20" s="14"/>
      <c r="AN20" s="60">
        <f t="shared" si="4"/>
        <v>18</v>
      </c>
      <c r="AO20" s="14"/>
      <c r="AP20" s="14"/>
      <c r="AQ20" s="60"/>
      <c r="AR20" s="60">
        <f t="shared" si="5"/>
        <v>22</v>
      </c>
      <c r="AS20" s="115">
        <f t="shared" si="6"/>
        <v>44944</v>
      </c>
      <c r="AT20" s="60"/>
      <c r="AU20" s="60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  <c r="BM20" s="129"/>
      <c r="BN20" s="129"/>
      <c r="BO20" s="129"/>
      <c r="BP20" s="129"/>
      <c r="BQ20" s="129"/>
      <c r="BR20" s="129"/>
      <c r="BS20" s="129"/>
      <c r="BT20" s="129"/>
      <c r="BU20" s="129"/>
      <c r="BV20" s="129"/>
      <c r="BW20" s="129"/>
      <c r="BX20" s="129"/>
      <c r="BY20" s="112"/>
      <c r="BZ20" s="112"/>
      <c r="CA20" s="112"/>
      <c r="CB20" s="112"/>
      <c r="CC20" s="112"/>
      <c r="CD20" s="112"/>
      <c r="CE20" s="112"/>
    </row>
    <row r="21" spans="1:83" ht="20.25" customHeight="1">
      <c r="A21" s="275" t="s">
        <v>47</v>
      </c>
      <c r="B21" s="276"/>
      <c r="C21" s="276"/>
      <c r="D21" s="277"/>
      <c r="E21" s="256" t="s">
        <v>58</v>
      </c>
      <c r="F21" s="257"/>
      <c r="G21" s="257"/>
      <c r="H21" s="257"/>
      <c r="I21" s="258"/>
      <c r="J21" s="118" t="s">
        <v>93</v>
      </c>
      <c r="K21" s="273" t="str">
        <f>IF(AND(K18&gt;=7,K18&lt;=20,E10="bezorgen"),K18*1.25,"")</f>
        <v/>
      </c>
      <c r="L21" s="274"/>
      <c r="M21" s="29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9"/>
      <c r="Z21" s="14"/>
      <c r="AA21" s="14"/>
      <c r="AB21" s="14"/>
      <c r="AC21" s="14"/>
      <c r="AD21" s="65"/>
      <c r="AE21" s="14"/>
      <c r="AF21" s="14"/>
      <c r="AG21" s="60">
        <f t="shared" si="0"/>
        <v>22</v>
      </c>
      <c r="AH21" s="14"/>
      <c r="AI21" s="61">
        <f t="shared" si="1"/>
        <v>2100</v>
      </c>
      <c r="AJ21" s="14"/>
      <c r="AK21" s="60">
        <f t="shared" si="2"/>
        <v>19</v>
      </c>
      <c r="AL21" s="61">
        <f t="shared" si="3"/>
        <v>1900</v>
      </c>
      <c r="AM21" s="14"/>
      <c r="AN21" s="60">
        <f t="shared" si="4"/>
        <v>19</v>
      </c>
      <c r="AO21" s="14"/>
      <c r="AP21" s="14"/>
      <c r="AQ21" s="60"/>
      <c r="AR21" s="60">
        <f t="shared" si="5"/>
        <v>23</v>
      </c>
      <c r="AS21" s="115">
        <f t="shared" si="6"/>
        <v>44945</v>
      </c>
      <c r="AT21" s="60"/>
      <c r="AU21" s="60"/>
      <c r="AV21" s="129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  <c r="BK21" s="129"/>
      <c r="BL21" s="129"/>
      <c r="BM21" s="129"/>
      <c r="BN21" s="129"/>
      <c r="BO21" s="129"/>
      <c r="BP21" s="129"/>
      <c r="BQ21" s="129"/>
      <c r="BR21" s="129"/>
      <c r="BS21" s="129"/>
      <c r="BT21" s="129"/>
      <c r="BU21" s="129"/>
      <c r="BV21" s="129"/>
      <c r="BW21" s="129"/>
      <c r="BX21" s="129"/>
      <c r="BY21" s="112"/>
      <c r="BZ21" s="112"/>
      <c r="CA21" s="112"/>
      <c r="CB21" s="112"/>
      <c r="CC21" s="112"/>
      <c r="CD21" s="112"/>
      <c r="CE21" s="112"/>
    </row>
    <row r="22" spans="1:83" ht="20.25" thickBot="1">
      <c r="A22" s="278"/>
      <c r="B22" s="279"/>
      <c r="C22" s="279"/>
      <c r="D22" s="279"/>
      <c r="E22" s="104"/>
      <c r="F22" s="104"/>
      <c r="G22" s="104"/>
      <c r="H22" s="104"/>
      <c r="I22" s="10"/>
      <c r="J22" s="118" t="s">
        <v>94</v>
      </c>
      <c r="K22" s="284" t="str">
        <f>IF(K18&gt;20,"OP AANVRAAG","")</f>
        <v/>
      </c>
      <c r="L22" s="285"/>
      <c r="M22" s="27"/>
      <c r="N22" s="27"/>
      <c r="O22" s="27"/>
      <c r="P22" s="53"/>
      <c r="Q22" s="53"/>
      <c r="R22" s="53"/>
      <c r="S22" s="53"/>
      <c r="T22" s="53"/>
      <c r="U22" s="53"/>
      <c r="V22" s="53"/>
      <c r="W22" s="53"/>
      <c r="X22" s="53"/>
      <c r="Y22" s="59"/>
      <c r="Z22" s="14"/>
      <c r="AA22" s="14"/>
      <c r="AB22" s="14"/>
      <c r="AC22" s="14"/>
      <c r="AD22" s="65"/>
      <c r="AE22" s="14"/>
      <c r="AF22" s="14"/>
      <c r="AG22" s="60">
        <f t="shared" si="0"/>
        <v>23</v>
      </c>
      <c r="AH22" s="14"/>
      <c r="AI22" s="61">
        <f t="shared" si="1"/>
        <v>2200</v>
      </c>
      <c r="AJ22" s="14"/>
      <c r="AK22" s="60">
        <f t="shared" si="2"/>
        <v>20</v>
      </c>
      <c r="AL22" s="61">
        <f t="shared" si="3"/>
        <v>2000</v>
      </c>
      <c r="AM22" s="14"/>
      <c r="AN22" s="60">
        <f t="shared" si="4"/>
        <v>20</v>
      </c>
      <c r="AO22" s="14"/>
      <c r="AP22" s="14"/>
      <c r="AQ22" s="60"/>
      <c r="AR22" s="60">
        <f t="shared" si="5"/>
        <v>24</v>
      </c>
      <c r="AS22" s="115">
        <f t="shared" si="6"/>
        <v>44946</v>
      </c>
      <c r="AT22" s="60"/>
      <c r="AU22" s="60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12"/>
      <c r="BZ22" s="112"/>
      <c r="CA22" s="112"/>
      <c r="CB22" s="112"/>
      <c r="CC22" s="112"/>
      <c r="CD22" s="112"/>
      <c r="CE22" s="112"/>
    </row>
    <row r="23" spans="1:83" ht="20.25">
      <c r="A23" s="70"/>
      <c r="B23" s="16"/>
      <c r="C23" s="17"/>
      <c r="D23" s="18"/>
      <c r="E23" s="18"/>
      <c r="F23" s="18"/>
      <c r="G23" s="18"/>
      <c r="H23" s="18"/>
      <c r="I23" s="18"/>
      <c r="J23" s="119" t="s">
        <v>61</v>
      </c>
      <c r="K23" s="269"/>
      <c r="L23" s="270"/>
      <c r="M23" s="25"/>
      <c r="N23" s="122"/>
      <c r="O23" s="122"/>
      <c r="P23" s="14"/>
      <c r="Q23" s="14"/>
      <c r="R23" s="14"/>
      <c r="S23" s="14"/>
      <c r="T23" s="14"/>
      <c r="U23" s="14"/>
      <c r="V23" s="14"/>
      <c r="W23" s="14"/>
      <c r="X23" s="14"/>
      <c r="Y23" s="60"/>
      <c r="Z23" s="14"/>
      <c r="AA23" s="14"/>
      <c r="AB23" s="14"/>
      <c r="AC23" s="14"/>
      <c r="AD23" s="65"/>
      <c r="AE23" s="14"/>
      <c r="AF23" s="14"/>
      <c r="AG23" s="60">
        <f t="shared" si="0"/>
        <v>24</v>
      </c>
      <c r="AH23" s="14"/>
      <c r="AI23" s="61">
        <f t="shared" si="1"/>
        <v>2300</v>
      </c>
      <c r="AJ23" s="14"/>
      <c r="AK23" s="60">
        <f t="shared" si="2"/>
        <v>21</v>
      </c>
      <c r="AL23" s="61">
        <f t="shared" si="3"/>
        <v>2100</v>
      </c>
      <c r="AM23" s="14"/>
      <c r="AN23" s="60">
        <f t="shared" si="4"/>
        <v>21</v>
      </c>
      <c r="AO23" s="14"/>
      <c r="AP23" s="14"/>
      <c r="AQ23" s="60"/>
      <c r="AR23" s="60">
        <f t="shared" si="5"/>
        <v>25</v>
      </c>
      <c r="AS23" s="115">
        <f t="shared" si="6"/>
        <v>44947</v>
      </c>
      <c r="AT23" s="60"/>
      <c r="AU23" s="60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12"/>
      <c r="BZ23" s="112"/>
      <c r="CA23" s="112"/>
      <c r="CB23" s="112"/>
      <c r="CC23" s="112"/>
      <c r="CD23" s="112"/>
      <c r="CE23" s="112"/>
    </row>
    <row r="24" spans="1:83" ht="26.1" customHeight="1">
      <c r="A24" s="182"/>
      <c r="B24" s="183"/>
      <c r="C24" s="184"/>
      <c r="D24" s="197" t="s">
        <v>68</v>
      </c>
      <c r="E24" s="197"/>
      <c r="F24" s="197"/>
      <c r="G24" s="197"/>
      <c r="H24" s="198"/>
      <c r="I24" s="116" t="s">
        <v>71</v>
      </c>
      <c r="J24" s="75"/>
      <c r="K24" s="282" t="str">
        <f>IF(I24="klik &amp; kies aantal stuks vlees ---&gt;","",SUM(M24:AD24))</f>
        <v/>
      </c>
      <c r="L24" s="283"/>
      <c r="M24" s="66">
        <f>IF($D24=$N$3,1.6*$I24,0)</f>
        <v>0</v>
      </c>
      <c r="N24" s="66">
        <f>IF($D24=$N$4,1.6*$I24,0)</f>
        <v>0</v>
      </c>
      <c r="O24" s="66">
        <f>IF($D24=$N$5,1.75*$I24,0)</f>
        <v>0</v>
      </c>
      <c r="P24" s="66">
        <f>IF($D24=$N$6,1.75*$I24,0)</f>
        <v>0</v>
      </c>
      <c r="Q24" s="66">
        <f>IF($D24=$N$7,1.85*$I24,0)</f>
        <v>0</v>
      </c>
      <c r="R24" s="66">
        <f>IF($D24=$N$8,1.85*$I24,0)</f>
        <v>0</v>
      </c>
      <c r="S24" s="66">
        <f>IF($D24=$N$9,2.35*$I24,0)</f>
        <v>0</v>
      </c>
      <c r="T24" s="66">
        <f>IF($D24=$N$10,2.05*$I24,0)</f>
        <v>0</v>
      </c>
      <c r="U24" s="66">
        <f>IF($D24=$N$11,1.1*$I24,0)</f>
        <v>0</v>
      </c>
      <c r="V24" s="66">
        <f>IF($D24=$N$12,2.5*$I24,0)</f>
        <v>0</v>
      </c>
      <c r="W24" s="66">
        <f>IF($D24=$N$13,1.35*$I24,0)</f>
        <v>0</v>
      </c>
      <c r="X24" s="66">
        <f>IF($D24=$N$14,1.85*$I24,0)</f>
        <v>0</v>
      </c>
      <c r="Y24" s="66">
        <f>IF($D24=$N$15,1.85*$I24,0)</f>
        <v>0</v>
      </c>
      <c r="Z24" s="66">
        <f>IF($D24=$N$16,1.85*$I24,0)</f>
        <v>0</v>
      </c>
      <c r="AA24" s="66">
        <f>IF($D24=$N$17,2*$I24,0)</f>
        <v>0</v>
      </c>
      <c r="AB24" s="66">
        <f>IF($D24=$N$18,2.35*$I24,0)</f>
        <v>0</v>
      </c>
      <c r="AC24" s="66">
        <f>IF($D24=$N$19,2.75*$I24,0)</f>
        <v>0</v>
      </c>
      <c r="AD24" s="66">
        <f>IF($D24=$N$20,2.75*$I24,0)</f>
        <v>0</v>
      </c>
      <c r="AE24" s="14"/>
      <c r="AF24" s="14"/>
      <c r="AG24" s="60">
        <f t="shared" si="0"/>
        <v>25</v>
      </c>
      <c r="AH24" s="14"/>
      <c r="AI24" s="61">
        <f t="shared" si="1"/>
        <v>2400</v>
      </c>
      <c r="AJ24" s="14"/>
      <c r="AK24" s="60">
        <f t="shared" si="2"/>
        <v>22</v>
      </c>
      <c r="AL24" s="61">
        <f t="shared" si="3"/>
        <v>2200</v>
      </c>
      <c r="AM24" s="14"/>
      <c r="AN24" s="60">
        <f t="shared" si="4"/>
        <v>22</v>
      </c>
      <c r="AO24" s="14"/>
      <c r="AP24" s="14"/>
      <c r="AQ24" s="60"/>
      <c r="AR24" s="60">
        <f t="shared" si="5"/>
        <v>26</v>
      </c>
      <c r="AS24" s="115">
        <f t="shared" si="6"/>
        <v>44948</v>
      </c>
      <c r="AT24" s="60"/>
      <c r="AU24" s="60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12"/>
      <c r="BZ24" s="112"/>
      <c r="CA24" s="112"/>
      <c r="CB24" s="112"/>
      <c r="CC24" s="112"/>
      <c r="CD24" s="112"/>
      <c r="CE24" s="112"/>
    </row>
    <row r="25" spans="1:83" ht="26.1" customHeight="1">
      <c r="A25" s="185"/>
      <c r="B25" s="186"/>
      <c r="C25" s="187"/>
      <c r="D25" s="197" t="s">
        <v>68</v>
      </c>
      <c r="E25" s="197"/>
      <c r="F25" s="197"/>
      <c r="G25" s="197"/>
      <c r="H25" s="198"/>
      <c r="I25" s="15" t="s">
        <v>71</v>
      </c>
      <c r="J25" s="76"/>
      <c r="K25" s="193" t="str">
        <f>IF(I25="klik &amp; kies aantal stuks vlees ---&gt;","",SUM(M25:AD25))</f>
        <v/>
      </c>
      <c r="L25" s="194"/>
      <c r="M25" s="66">
        <f t="shared" ref="M25:M33" si="7">IF($D25=$N$3,1.6*$I25,0)</f>
        <v>0</v>
      </c>
      <c r="N25" s="66">
        <f t="shared" ref="N25:N33" si="8">IF($D25=$N$4,1.6*$I25,0)</f>
        <v>0</v>
      </c>
      <c r="O25" s="66">
        <f t="shared" ref="O25:O33" si="9">IF($D25=$N$5,1.75*$I25,0)</f>
        <v>0</v>
      </c>
      <c r="P25" s="66">
        <f t="shared" ref="P25:P33" si="10">IF($D25=$N$6,1.75*$I25,0)</f>
        <v>0</v>
      </c>
      <c r="Q25" s="66">
        <f t="shared" ref="Q25:Q33" si="11">IF($D25=$N$7,1.85*$I25,0)</f>
        <v>0</v>
      </c>
      <c r="R25" s="66">
        <f t="shared" ref="R25:R33" si="12">IF($D25=$N$8,1.85*$I25,0)</f>
        <v>0</v>
      </c>
      <c r="S25" s="66">
        <f t="shared" ref="S25:S33" si="13">IF($D25=$N$9,2.35*$I25,0)</f>
        <v>0</v>
      </c>
      <c r="T25" s="66">
        <f t="shared" ref="T25:T33" si="14">IF($D25=$N$10,2.05*$I25,0)</f>
        <v>0</v>
      </c>
      <c r="U25" s="66">
        <f t="shared" ref="U25:U33" si="15">IF($D25=$N$11,1.1*$I25,0)</f>
        <v>0</v>
      </c>
      <c r="V25" s="66">
        <f t="shared" ref="V25:V33" si="16">IF($D25=$N$12,2.5*$I25,0)</f>
        <v>0</v>
      </c>
      <c r="W25" s="66">
        <f t="shared" ref="W25:W33" si="17">IF($D25=$N$13,1.35*$I25,0)</f>
        <v>0</v>
      </c>
      <c r="X25" s="66">
        <f t="shared" ref="X25:X33" si="18">IF($D25=$N$14,1.85*$I25,0)</f>
        <v>0</v>
      </c>
      <c r="Y25" s="66">
        <f t="shared" ref="Y25:Y33" si="19">IF($D25=$N$15,1.85*$I25,0)</f>
        <v>0</v>
      </c>
      <c r="Z25" s="66">
        <f t="shared" ref="Z25:Z33" si="20">IF($D25=$N$16,1.85*$I25,0)</f>
        <v>0</v>
      </c>
      <c r="AA25" s="66">
        <f t="shared" ref="AA25:AA33" si="21">IF($D25=$N$17,2*$I25,0)</f>
        <v>0</v>
      </c>
      <c r="AB25" s="66">
        <f t="shared" ref="AB25:AB33" si="22">IF($D25=$N$18,2.35*$I25,0)</f>
        <v>0</v>
      </c>
      <c r="AC25" s="66">
        <f t="shared" ref="AC25:AC33" si="23">IF($D25=$N$19,2.75*$I25,0)</f>
        <v>0</v>
      </c>
      <c r="AD25" s="66">
        <f t="shared" ref="AD25:AD33" si="24">IF($D25=$N$20,2.75*$I25,0)</f>
        <v>0</v>
      </c>
      <c r="AE25" s="14"/>
      <c r="AF25" s="14"/>
      <c r="AG25" s="60">
        <f t="shared" si="0"/>
        <v>26</v>
      </c>
      <c r="AH25" s="14"/>
      <c r="AI25" s="61">
        <f t="shared" si="1"/>
        <v>2500</v>
      </c>
      <c r="AJ25" s="14"/>
      <c r="AK25" s="60">
        <f t="shared" si="2"/>
        <v>23</v>
      </c>
      <c r="AL25" s="61">
        <f t="shared" si="3"/>
        <v>2300</v>
      </c>
      <c r="AM25" s="14"/>
      <c r="AN25" s="60">
        <f t="shared" si="4"/>
        <v>23</v>
      </c>
      <c r="AO25" s="14"/>
      <c r="AP25" s="14"/>
      <c r="AQ25" s="60"/>
      <c r="AR25" s="60">
        <f t="shared" si="5"/>
        <v>27</v>
      </c>
      <c r="AS25" s="115">
        <f t="shared" si="6"/>
        <v>44949</v>
      </c>
      <c r="AT25" s="60"/>
      <c r="AU25" s="60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12"/>
      <c r="BZ25" s="112"/>
      <c r="CA25" s="112"/>
      <c r="CB25" s="112"/>
      <c r="CC25" s="112"/>
      <c r="CD25" s="112"/>
      <c r="CE25" s="112"/>
    </row>
    <row r="26" spans="1:83" ht="26.1" customHeight="1">
      <c r="A26" s="185"/>
      <c r="B26" s="186"/>
      <c r="C26" s="187"/>
      <c r="D26" s="197" t="s">
        <v>68</v>
      </c>
      <c r="E26" s="197"/>
      <c r="F26" s="197"/>
      <c r="G26" s="197"/>
      <c r="H26" s="198"/>
      <c r="I26" s="31" t="s">
        <v>71</v>
      </c>
      <c r="J26" s="77"/>
      <c r="K26" s="193" t="str">
        <f t="shared" ref="K26:K33" si="25">IF(I26="klik &amp; kies aantal stuks vlees ---&gt;","",SUM(M26:AD26))</f>
        <v/>
      </c>
      <c r="L26" s="194"/>
      <c r="M26" s="66">
        <f t="shared" si="7"/>
        <v>0</v>
      </c>
      <c r="N26" s="66">
        <f t="shared" si="8"/>
        <v>0</v>
      </c>
      <c r="O26" s="66">
        <f t="shared" si="9"/>
        <v>0</v>
      </c>
      <c r="P26" s="66">
        <f t="shared" si="10"/>
        <v>0</v>
      </c>
      <c r="Q26" s="66">
        <f t="shared" si="11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E26" s="14"/>
      <c r="AF26" s="14"/>
      <c r="AG26" s="60">
        <f t="shared" si="0"/>
        <v>27</v>
      </c>
      <c r="AH26" s="14"/>
      <c r="AI26" s="61">
        <f t="shared" si="1"/>
        <v>2600</v>
      </c>
      <c r="AJ26" s="14"/>
      <c r="AK26" s="60">
        <f t="shared" si="2"/>
        <v>24</v>
      </c>
      <c r="AL26" s="61">
        <f t="shared" si="3"/>
        <v>2400</v>
      </c>
      <c r="AM26" s="14"/>
      <c r="AN26" s="60">
        <f t="shared" si="4"/>
        <v>24</v>
      </c>
      <c r="AO26" s="14"/>
      <c r="AP26" s="14"/>
      <c r="AQ26" s="60"/>
      <c r="AR26" s="60">
        <f t="shared" si="5"/>
        <v>28</v>
      </c>
      <c r="AS26" s="115">
        <f t="shared" si="6"/>
        <v>44950</v>
      </c>
      <c r="AT26" s="60"/>
      <c r="AU26" s="60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12"/>
      <c r="BZ26" s="112"/>
      <c r="CA26" s="112"/>
      <c r="CB26" s="112"/>
      <c r="CC26" s="112"/>
      <c r="CD26" s="112"/>
      <c r="CE26" s="112"/>
    </row>
    <row r="27" spans="1:83" ht="26.1" customHeight="1">
      <c r="A27" s="185"/>
      <c r="B27" s="186"/>
      <c r="C27" s="187"/>
      <c r="D27" s="197" t="s">
        <v>68</v>
      </c>
      <c r="E27" s="197"/>
      <c r="F27" s="197"/>
      <c r="G27" s="197"/>
      <c r="H27" s="198"/>
      <c r="I27" s="15" t="s">
        <v>71</v>
      </c>
      <c r="J27" s="76"/>
      <c r="K27" s="193" t="str">
        <f t="shared" si="25"/>
        <v/>
      </c>
      <c r="L27" s="194"/>
      <c r="M27" s="66">
        <f t="shared" si="7"/>
        <v>0</v>
      </c>
      <c r="N27" s="66">
        <f t="shared" si="8"/>
        <v>0</v>
      </c>
      <c r="O27" s="66">
        <f t="shared" si="9"/>
        <v>0</v>
      </c>
      <c r="P27" s="66">
        <f t="shared" si="10"/>
        <v>0</v>
      </c>
      <c r="Q27" s="66">
        <f t="shared" si="11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E27" s="14"/>
      <c r="AF27" s="14"/>
      <c r="AG27" s="60">
        <f t="shared" si="0"/>
        <v>28</v>
      </c>
      <c r="AH27" s="14"/>
      <c r="AI27" s="61">
        <f t="shared" si="1"/>
        <v>2700</v>
      </c>
      <c r="AJ27" s="14"/>
      <c r="AK27" s="60">
        <f t="shared" si="2"/>
        <v>25</v>
      </c>
      <c r="AL27" s="61">
        <f t="shared" si="3"/>
        <v>2500</v>
      </c>
      <c r="AM27" s="14"/>
      <c r="AN27" s="60">
        <f t="shared" si="4"/>
        <v>25</v>
      </c>
      <c r="AO27" s="14"/>
      <c r="AP27" s="14"/>
      <c r="AQ27" s="60"/>
      <c r="AR27" s="60">
        <f t="shared" si="5"/>
        <v>29</v>
      </c>
      <c r="AS27" s="115">
        <f t="shared" si="6"/>
        <v>44951</v>
      </c>
      <c r="AT27" s="65"/>
      <c r="AU27" s="65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12"/>
      <c r="BZ27" s="112"/>
      <c r="CA27" s="112"/>
      <c r="CB27" s="112"/>
      <c r="CC27" s="112"/>
      <c r="CD27" s="112"/>
      <c r="CE27" s="112"/>
    </row>
    <row r="28" spans="1:83" ht="26.1" customHeight="1">
      <c r="A28" s="202" t="s">
        <v>20</v>
      </c>
      <c r="B28" s="203"/>
      <c r="C28" s="204"/>
      <c r="D28" s="197" t="s">
        <v>68</v>
      </c>
      <c r="E28" s="197"/>
      <c r="F28" s="197"/>
      <c r="G28" s="197"/>
      <c r="H28" s="198"/>
      <c r="I28" s="15" t="s">
        <v>71</v>
      </c>
      <c r="J28" s="76"/>
      <c r="K28" s="193" t="str">
        <f t="shared" si="25"/>
        <v/>
      </c>
      <c r="L28" s="194"/>
      <c r="M28" s="66">
        <f t="shared" si="7"/>
        <v>0</v>
      </c>
      <c r="N28" s="66">
        <f t="shared" si="8"/>
        <v>0</v>
      </c>
      <c r="O28" s="66">
        <f t="shared" si="9"/>
        <v>0</v>
      </c>
      <c r="P28" s="66">
        <f t="shared" si="10"/>
        <v>0</v>
      </c>
      <c r="Q28" s="66">
        <f t="shared" si="11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E28" s="14"/>
      <c r="AF28" s="14"/>
      <c r="AG28" s="60">
        <f t="shared" si="0"/>
        <v>29</v>
      </c>
      <c r="AH28" s="14"/>
      <c r="AI28" s="61">
        <f t="shared" si="1"/>
        <v>2800</v>
      </c>
      <c r="AJ28" s="14"/>
      <c r="AK28" s="60">
        <f t="shared" si="2"/>
        <v>26</v>
      </c>
      <c r="AL28" s="61">
        <f t="shared" si="3"/>
        <v>2600</v>
      </c>
      <c r="AM28" s="14"/>
      <c r="AN28" s="60">
        <f t="shared" si="4"/>
        <v>26</v>
      </c>
      <c r="AO28" s="14"/>
      <c r="AP28" s="14"/>
      <c r="AQ28" s="60"/>
      <c r="AR28" s="60">
        <f t="shared" si="5"/>
        <v>30</v>
      </c>
      <c r="AS28" s="115">
        <f t="shared" si="6"/>
        <v>44952</v>
      </c>
      <c r="AT28" s="65"/>
      <c r="AU28" s="65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12"/>
      <c r="BZ28" s="112"/>
      <c r="CA28" s="112"/>
      <c r="CB28" s="112"/>
      <c r="CC28" s="112"/>
      <c r="CD28" s="112"/>
      <c r="CE28" s="112"/>
    </row>
    <row r="29" spans="1:83" ht="26.1" customHeight="1">
      <c r="A29" s="33"/>
      <c r="B29" s="34"/>
      <c r="C29" s="35"/>
      <c r="D29" s="197" t="s">
        <v>68</v>
      </c>
      <c r="E29" s="197"/>
      <c r="F29" s="197"/>
      <c r="G29" s="197"/>
      <c r="H29" s="198"/>
      <c r="I29" s="15" t="s">
        <v>71</v>
      </c>
      <c r="J29" s="78"/>
      <c r="K29" s="193" t="str">
        <f t="shared" si="25"/>
        <v/>
      </c>
      <c r="L29" s="194"/>
      <c r="M29" s="66">
        <f t="shared" si="7"/>
        <v>0</v>
      </c>
      <c r="N29" s="66">
        <f t="shared" si="8"/>
        <v>0</v>
      </c>
      <c r="O29" s="66">
        <f t="shared" si="9"/>
        <v>0</v>
      </c>
      <c r="P29" s="66">
        <f t="shared" si="10"/>
        <v>0</v>
      </c>
      <c r="Q29" s="66">
        <f t="shared" si="11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E29" s="14"/>
      <c r="AF29" s="14"/>
      <c r="AG29" s="60">
        <f t="shared" si="0"/>
        <v>30</v>
      </c>
      <c r="AH29" s="14"/>
      <c r="AI29" s="61">
        <f t="shared" si="1"/>
        <v>2900</v>
      </c>
      <c r="AJ29" s="14"/>
      <c r="AK29" s="60">
        <f t="shared" si="2"/>
        <v>27</v>
      </c>
      <c r="AL29" s="61">
        <f t="shared" si="3"/>
        <v>2700</v>
      </c>
      <c r="AM29" s="14"/>
      <c r="AN29" s="60">
        <f t="shared" si="4"/>
        <v>27</v>
      </c>
      <c r="AO29" s="14"/>
      <c r="AP29" s="14"/>
      <c r="AQ29" s="60"/>
      <c r="AR29" s="60">
        <f t="shared" si="5"/>
        <v>31</v>
      </c>
      <c r="AS29" s="115">
        <f t="shared" si="6"/>
        <v>44953</v>
      </c>
      <c r="AT29" s="65"/>
      <c r="AU29" s="65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12"/>
      <c r="BZ29" s="112"/>
      <c r="CA29" s="112"/>
      <c r="CB29" s="112"/>
      <c r="CC29" s="112"/>
      <c r="CD29" s="112"/>
      <c r="CE29" s="112"/>
    </row>
    <row r="30" spans="1:83" ht="26.1" customHeight="1">
      <c r="A30" s="33"/>
      <c r="B30" s="34"/>
      <c r="C30" s="35"/>
      <c r="D30" s="197" t="s">
        <v>68</v>
      </c>
      <c r="E30" s="197"/>
      <c r="F30" s="197"/>
      <c r="G30" s="197"/>
      <c r="H30" s="198"/>
      <c r="I30" s="15" t="s">
        <v>71</v>
      </c>
      <c r="J30" s="78"/>
      <c r="K30" s="193" t="str">
        <f t="shared" si="25"/>
        <v/>
      </c>
      <c r="L30" s="194"/>
      <c r="M30" s="66">
        <f t="shared" si="7"/>
        <v>0</v>
      </c>
      <c r="N30" s="66">
        <f t="shared" si="8"/>
        <v>0</v>
      </c>
      <c r="O30" s="66">
        <f t="shared" si="9"/>
        <v>0</v>
      </c>
      <c r="P30" s="66">
        <f t="shared" si="10"/>
        <v>0</v>
      </c>
      <c r="Q30" s="66">
        <f t="shared" si="11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E30" s="14"/>
      <c r="AF30" s="14"/>
      <c r="AG30" s="60">
        <f t="shared" si="0"/>
        <v>31</v>
      </c>
      <c r="AH30" s="14"/>
      <c r="AI30" s="61">
        <f t="shared" si="1"/>
        <v>3000</v>
      </c>
      <c r="AJ30" s="14"/>
      <c r="AK30" s="60">
        <f t="shared" si="2"/>
        <v>28</v>
      </c>
      <c r="AL30" s="61">
        <f t="shared" si="3"/>
        <v>2800</v>
      </c>
      <c r="AM30" s="14"/>
      <c r="AN30" s="60">
        <f t="shared" si="4"/>
        <v>28</v>
      </c>
      <c r="AO30" s="14"/>
      <c r="AP30" s="14"/>
      <c r="AQ30" s="60"/>
      <c r="AR30" s="60">
        <f t="shared" si="5"/>
        <v>32</v>
      </c>
      <c r="AS30" s="115">
        <f>SUM(AS29+1)</f>
        <v>44954</v>
      </c>
      <c r="AT30" s="65"/>
      <c r="AU30" s="65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12"/>
      <c r="BZ30" s="112"/>
      <c r="CA30" s="112"/>
      <c r="CB30" s="112"/>
      <c r="CC30" s="112"/>
      <c r="CD30" s="112"/>
      <c r="CE30" s="112"/>
    </row>
    <row r="31" spans="1:83" ht="26.1" customHeight="1">
      <c r="A31" s="33"/>
      <c r="B31" s="34"/>
      <c r="C31" s="35"/>
      <c r="D31" s="197" t="s">
        <v>68</v>
      </c>
      <c r="E31" s="197"/>
      <c r="F31" s="197"/>
      <c r="G31" s="197"/>
      <c r="H31" s="198"/>
      <c r="I31" s="31" t="s">
        <v>71</v>
      </c>
      <c r="J31" s="78"/>
      <c r="K31" s="193" t="str">
        <f t="shared" si="25"/>
        <v/>
      </c>
      <c r="L31" s="194"/>
      <c r="M31" s="66">
        <f t="shared" si="7"/>
        <v>0</v>
      </c>
      <c r="N31" s="66">
        <f t="shared" si="8"/>
        <v>0</v>
      </c>
      <c r="O31" s="66">
        <f t="shared" si="9"/>
        <v>0</v>
      </c>
      <c r="P31" s="66">
        <f t="shared" si="10"/>
        <v>0</v>
      </c>
      <c r="Q31" s="66">
        <f t="shared" si="11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E31" s="14"/>
      <c r="AF31" s="14"/>
      <c r="AG31" s="60">
        <f t="shared" si="0"/>
        <v>32</v>
      </c>
      <c r="AH31" s="14"/>
      <c r="AI31" s="61">
        <f t="shared" si="1"/>
        <v>3100</v>
      </c>
      <c r="AJ31" s="14"/>
      <c r="AK31" s="60">
        <f t="shared" si="2"/>
        <v>29</v>
      </c>
      <c r="AL31" s="61">
        <f t="shared" si="3"/>
        <v>2900</v>
      </c>
      <c r="AM31" s="14"/>
      <c r="AN31" s="60">
        <f t="shared" si="4"/>
        <v>29</v>
      </c>
      <c r="AO31" s="14"/>
      <c r="AP31" s="14"/>
      <c r="AQ31" s="60"/>
      <c r="AR31" s="60">
        <f t="shared" si="5"/>
        <v>33</v>
      </c>
      <c r="AS31" s="115">
        <f t="shared" ref="AS31:AS95" si="26">SUM(AS30+1)</f>
        <v>44955</v>
      </c>
      <c r="AT31" s="65"/>
      <c r="AU31" s="65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129"/>
      <c r="BJ31" s="129"/>
      <c r="BK31" s="129"/>
      <c r="BL31" s="129"/>
      <c r="BM31" s="129"/>
      <c r="BN31" s="129"/>
      <c r="BO31" s="129"/>
      <c r="BP31" s="129"/>
      <c r="BQ31" s="129"/>
      <c r="BR31" s="129"/>
      <c r="BS31" s="129"/>
      <c r="BT31" s="129"/>
      <c r="BU31" s="129"/>
      <c r="BV31" s="129"/>
      <c r="BW31" s="129"/>
      <c r="BX31" s="129"/>
      <c r="BY31" s="112"/>
      <c r="BZ31" s="112"/>
      <c r="CA31" s="112"/>
      <c r="CB31" s="112"/>
      <c r="CC31" s="112"/>
      <c r="CD31" s="112"/>
      <c r="CE31" s="112"/>
    </row>
    <row r="32" spans="1:83" ht="26.1" customHeight="1">
      <c r="A32" s="33"/>
      <c r="B32" s="34"/>
      <c r="C32" s="35"/>
      <c r="D32" s="197" t="s">
        <v>68</v>
      </c>
      <c r="E32" s="197"/>
      <c r="F32" s="197"/>
      <c r="G32" s="197"/>
      <c r="H32" s="198"/>
      <c r="I32" s="15" t="s">
        <v>71</v>
      </c>
      <c r="J32" s="78"/>
      <c r="K32" s="193" t="str">
        <f t="shared" si="25"/>
        <v/>
      </c>
      <c r="L32" s="194"/>
      <c r="M32" s="66">
        <f t="shared" si="7"/>
        <v>0</v>
      </c>
      <c r="N32" s="66">
        <f t="shared" si="8"/>
        <v>0</v>
      </c>
      <c r="O32" s="66">
        <f t="shared" si="9"/>
        <v>0</v>
      </c>
      <c r="P32" s="66">
        <f t="shared" si="10"/>
        <v>0</v>
      </c>
      <c r="Q32" s="66">
        <f t="shared" si="11"/>
        <v>0</v>
      </c>
      <c r="R32" s="66">
        <f t="shared" si="12"/>
        <v>0</v>
      </c>
      <c r="S32" s="66">
        <f t="shared" si="13"/>
        <v>0</v>
      </c>
      <c r="T32" s="66">
        <f t="shared" si="14"/>
        <v>0</v>
      </c>
      <c r="U32" s="66">
        <f t="shared" si="15"/>
        <v>0</v>
      </c>
      <c r="V32" s="66">
        <f t="shared" si="16"/>
        <v>0</v>
      </c>
      <c r="W32" s="66">
        <f t="shared" si="17"/>
        <v>0</v>
      </c>
      <c r="X32" s="66">
        <f t="shared" si="18"/>
        <v>0</v>
      </c>
      <c r="Y32" s="66">
        <f t="shared" si="19"/>
        <v>0</v>
      </c>
      <c r="Z32" s="66">
        <f t="shared" si="20"/>
        <v>0</v>
      </c>
      <c r="AA32" s="66">
        <f t="shared" si="21"/>
        <v>0</v>
      </c>
      <c r="AB32" s="66">
        <f t="shared" si="22"/>
        <v>0</v>
      </c>
      <c r="AC32" s="66">
        <f t="shared" si="23"/>
        <v>0</v>
      </c>
      <c r="AD32" s="66">
        <f t="shared" si="24"/>
        <v>0</v>
      </c>
      <c r="AE32" s="14"/>
      <c r="AF32" s="14"/>
      <c r="AG32" s="60">
        <f t="shared" si="0"/>
        <v>33</v>
      </c>
      <c r="AH32" s="14"/>
      <c r="AI32" s="61">
        <f t="shared" si="1"/>
        <v>3200</v>
      </c>
      <c r="AJ32" s="14"/>
      <c r="AK32" s="60">
        <f t="shared" si="2"/>
        <v>30</v>
      </c>
      <c r="AL32" s="61">
        <f t="shared" si="3"/>
        <v>3000</v>
      </c>
      <c r="AM32" s="14"/>
      <c r="AN32" s="60">
        <f t="shared" si="4"/>
        <v>30</v>
      </c>
      <c r="AO32" s="14"/>
      <c r="AP32" s="14"/>
      <c r="AQ32" s="60"/>
      <c r="AR32" s="60">
        <f t="shared" si="5"/>
        <v>34</v>
      </c>
      <c r="AS32" s="115">
        <f t="shared" si="26"/>
        <v>44956</v>
      </c>
      <c r="AT32" s="65"/>
      <c r="AU32" s="65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129"/>
      <c r="BJ32" s="129"/>
      <c r="BK32" s="129"/>
      <c r="BL32" s="129"/>
      <c r="BM32" s="129"/>
      <c r="BN32" s="129"/>
      <c r="BO32" s="129"/>
      <c r="BP32" s="129"/>
      <c r="BQ32" s="129"/>
      <c r="BR32" s="129"/>
      <c r="BS32" s="129"/>
      <c r="BT32" s="129"/>
      <c r="BU32" s="129"/>
      <c r="BV32" s="129"/>
      <c r="BW32" s="129"/>
      <c r="BX32" s="129"/>
      <c r="BY32" s="112"/>
      <c r="BZ32" s="112"/>
      <c r="CA32" s="112"/>
      <c r="CB32" s="112"/>
      <c r="CC32" s="112"/>
      <c r="CD32" s="112"/>
      <c r="CE32" s="112"/>
    </row>
    <row r="33" spans="1:83" ht="26.1" customHeight="1" thickBot="1">
      <c r="A33" s="39"/>
      <c r="B33" s="40"/>
      <c r="C33" s="41"/>
      <c r="D33" s="197" t="s">
        <v>68</v>
      </c>
      <c r="E33" s="197"/>
      <c r="F33" s="197"/>
      <c r="G33" s="197"/>
      <c r="H33" s="198"/>
      <c r="I33" s="86" t="s">
        <v>71</v>
      </c>
      <c r="J33" s="79"/>
      <c r="K33" s="195" t="str">
        <f t="shared" si="25"/>
        <v/>
      </c>
      <c r="L33" s="196"/>
      <c r="M33" s="66">
        <f t="shared" si="7"/>
        <v>0</v>
      </c>
      <c r="N33" s="66">
        <f t="shared" si="8"/>
        <v>0</v>
      </c>
      <c r="O33" s="66">
        <f t="shared" si="9"/>
        <v>0</v>
      </c>
      <c r="P33" s="66">
        <f t="shared" si="10"/>
        <v>0</v>
      </c>
      <c r="Q33" s="66">
        <f t="shared" si="11"/>
        <v>0</v>
      </c>
      <c r="R33" s="66">
        <f t="shared" si="12"/>
        <v>0</v>
      </c>
      <c r="S33" s="66">
        <f t="shared" si="13"/>
        <v>0</v>
      </c>
      <c r="T33" s="66">
        <f t="shared" si="14"/>
        <v>0</v>
      </c>
      <c r="U33" s="66">
        <f t="shared" si="15"/>
        <v>0</v>
      </c>
      <c r="V33" s="66">
        <f t="shared" si="16"/>
        <v>0</v>
      </c>
      <c r="W33" s="66">
        <f t="shared" si="17"/>
        <v>0</v>
      </c>
      <c r="X33" s="66">
        <f t="shared" si="18"/>
        <v>0</v>
      </c>
      <c r="Y33" s="66">
        <f t="shared" si="19"/>
        <v>0</v>
      </c>
      <c r="Z33" s="66">
        <f t="shared" si="20"/>
        <v>0</v>
      </c>
      <c r="AA33" s="66">
        <f t="shared" si="21"/>
        <v>0</v>
      </c>
      <c r="AB33" s="66">
        <f t="shared" si="22"/>
        <v>0</v>
      </c>
      <c r="AC33" s="66">
        <f t="shared" si="23"/>
        <v>0</v>
      </c>
      <c r="AD33" s="66">
        <f t="shared" si="24"/>
        <v>0</v>
      </c>
      <c r="AE33" s="14"/>
      <c r="AF33" s="14"/>
      <c r="AG33" s="60">
        <f t="shared" si="0"/>
        <v>34</v>
      </c>
      <c r="AH33" s="14"/>
      <c r="AI33" s="61">
        <f t="shared" si="1"/>
        <v>3300</v>
      </c>
      <c r="AJ33" s="14"/>
      <c r="AK33" s="60">
        <f t="shared" si="2"/>
        <v>31</v>
      </c>
      <c r="AL33" s="61"/>
      <c r="AM33" s="14"/>
      <c r="AN33" s="60">
        <f t="shared" si="4"/>
        <v>31</v>
      </c>
      <c r="AO33" s="14"/>
      <c r="AP33" s="14"/>
      <c r="AQ33" s="60"/>
      <c r="AR33" s="60">
        <f t="shared" si="5"/>
        <v>35</v>
      </c>
      <c r="AS33" s="115">
        <f t="shared" si="26"/>
        <v>44957</v>
      </c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129"/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29"/>
      <c r="BX33" s="129"/>
      <c r="BY33" s="112"/>
      <c r="BZ33" s="112"/>
      <c r="CA33" s="112"/>
      <c r="CB33" s="112"/>
      <c r="CC33" s="112"/>
      <c r="CD33" s="112"/>
      <c r="CE33" s="112"/>
    </row>
    <row r="34" spans="1:83" ht="26.1" customHeight="1">
      <c r="A34" s="36"/>
      <c r="B34" s="37"/>
      <c r="C34" s="38"/>
      <c r="D34" s="217" t="s">
        <v>72</v>
      </c>
      <c r="E34" s="217"/>
      <c r="F34" s="217"/>
      <c r="G34" s="217"/>
      <c r="H34" s="218"/>
      <c r="I34" s="87" t="s">
        <v>70</v>
      </c>
      <c r="J34" s="80"/>
      <c r="K34" s="246" t="str">
        <f>IF(I34="klik &amp; kies gewicht in grammen ---&gt;","",SUM(M34:V34))</f>
        <v/>
      </c>
      <c r="L34" s="247"/>
      <c r="M34" s="66">
        <f>IF($D34=$Q$3,0.0155*$I34,0)</f>
        <v>0</v>
      </c>
      <c r="N34" s="66">
        <f>IF($D34=$Q$4,0.0145*$I34,0)</f>
        <v>0</v>
      </c>
      <c r="O34" s="66">
        <f>IF($D34=$Q$5,0.0145*$I34,0)</f>
        <v>0</v>
      </c>
      <c r="P34" s="66">
        <f>IF($D34=$Q$6,0.0145*$I34,0)</f>
        <v>0</v>
      </c>
      <c r="Q34" s="66">
        <f>IF($D34=$Q$7,0.0155*$I34,0)</f>
        <v>0</v>
      </c>
      <c r="R34" s="66">
        <f>IF($D34=$Q$8,0.0175*$I34,0)</f>
        <v>0</v>
      </c>
      <c r="S34" s="66">
        <f>IF($D34=$Q$9,0.0145*$I34,0)</f>
        <v>0</v>
      </c>
      <c r="T34" s="66">
        <f>IF($D34=$Q$10,0.0145*$I34,0)</f>
        <v>0</v>
      </c>
      <c r="U34" s="66">
        <f>IF($D34=$Q$11,0.0145*$I34,0)</f>
        <v>0</v>
      </c>
      <c r="V34" s="66">
        <f>IF($D34=$Q$12,0.0185*$I34,0)</f>
        <v>0</v>
      </c>
      <c r="W34" s="66"/>
      <c r="X34" s="66"/>
      <c r="Y34" s="66"/>
      <c r="Z34" s="66"/>
      <c r="AA34" s="66"/>
      <c r="AB34" s="14"/>
      <c r="AC34" s="14"/>
      <c r="AD34" s="60"/>
      <c r="AE34" s="14"/>
      <c r="AF34" s="14"/>
      <c r="AG34" s="60">
        <f t="shared" si="0"/>
        <v>35</v>
      </c>
      <c r="AH34" s="14"/>
      <c r="AI34" s="61">
        <f t="shared" si="1"/>
        <v>3400</v>
      </c>
      <c r="AJ34" s="14"/>
      <c r="AK34" s="60">
        <f t="shared" si="2"/>
        <v>32</v>
      </c>
      <c r="AL34" s="61"/>
      <c r="AM34" s="14"/>
      <c r="AN34" s="60">
        <f t="shared" si="4"/>
        <v>32</v>
      </c>
      <c r="AO34" s="14"/>
      <c r="AP34" s="14"/>
      <c r="AQ34" s="60"/>
      <c r="AR34" s="60">
        <f t="shared" si="5"/>
        <v>36</v>
      </c>
      <c r="AS34" s="115">
        <f t="shared" si="26"/>
        <v>44958</v>
      </c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29"/>
      <c r="BI34" s="129"/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29"/>
      <c r="BX34" s="129"/>
      <c r="BY34" s="112"/>
      <c r="BZ34" s="112"/>
      <c r="CA34" s="112"/>
      <c r="CB34" s="112"/>
      <c r="CC34" s="112"/>
      <c r="CD34" s="112"/>
      <c r="CE34" s="112"/>
    </row>
    <row r="35" spans="1:83" ht="26.1" customHeight="1">
      <c r="A35" s="36"/>
      <c r="B35" s="37"/>
      <c r="C35" s="38"/>
      <c r="D35" s="219" t="s">
        <v>72</v>
      </c>
      <c r="E35" s="220"/>
      <c r="F35" s="220"/>
      <c r="G35" s="220"/>
      <c r="H35" s="221"/>
      <c r="I35" s="30" t="s">
        <v>70</v>
      </c>
      <c r="J35" s="78"/>
      <c r="K35" s="193" t="str">
        <f>IF(I35="klik &amp; kies gewicht in grammen ---&gt;","",SUM(M35:V35))</f>
        <v/>
      </c>
      <c r="L35" s="194"/>
      <c r="M35" s="66">
        <f t="shared" ref="M35:M41" si="27">IF($D35=$Q$3,0.0155*$I35,0)</f>
        <v>0</v>
      </c>
      <c r="N35" s="66">
        <f t="shared" ref="N35:N41" si="28">IF($D35=$Q$4,0.0145*$I35,0)</f>
        <v>0</v>
      </c>
      <c r="O35" s="66">
        <f t="shared" ref="O35:O41" si="29">IF($D35=$Q$5,0.0145*$I35,0)</f>
        <v>0</v>
      </c>
      <c r="P35" s="66">
        <f t="shared" ref="P35:P41" si="30">IF($D35=$Q$6,0.0145*$I35,0)</f>
        <v>0</v>
      </c>
      <c r="Q35" s="66">
        <f t="shared" ref="Q35:Q41" si="31">IF($D35=$Q$7,0.0155*$I35,0)</f>
        <v>0</v>
      </c>
      <c r="R35" s="66">
        <f t="shared" ref="R35:R41" si="32">IF($D35=$Q$8,0.0175*$I35,0)</f>
        <v>0</v>
      </c>
      <c r="S35" s="66">
        <f t="shared" ref="S35:S41" si="33">IF($D35=$Q$9,0.0145*$I35,0)</f>
        <v>0</v>
      </c>
      <c r="T35" s="66">
        <f t="shared" ref="T35:T41" si="34">IF($D35=$Q$10,0.0145*$I35,0)</f>
        <v>0</v>
      </c>
      <c r="U35" s="66">
        <f t="shared" ref="U35:U41" si="35">IF($D35=$Q$11,0.0145*$I35,0)</f>
        <v>0</v>
      </c>
      <c r="V35" s="66">
        <f t="shared" ref="V35:V41" si="36">IF($D35=$Q$12,0.0185*$I35,0)</f>
        <v>0</v>
      </c>
      <c r="W35" s="66"/>
      <c r="X35" s="66"/>
      <c r="Y35" s="66"/>
      <c r="Z35" s="66"/>
      <c r="AA35" s="66"/>
      <c r="AB35" s="14"/>
      <c r="AC35" s="14"/>
      <c r="AD35" s="60"/>
      <c r="AE35" s="14"/>
      <c r="AF35" s="14"/>
      <c r="AG35" s="60">
        <f t="shared" si="0"/>
        <v>36</v>
      </c>
      <c r="AH35" s="14"/>
      <c r="AI35" s="61">
        <f t="shared" si="1"/>
        <v>3500</v>
      </c>
      <c r="AJ35" s="14"/>
      <c r="AK35" s="60">
        <f t="shared" si="2"/>
        <v>33</v>
      </c>
      <c r="AL35" s="61"/>
      <c r="AM35" s="14"/>
      <c r="AN35" s="60">
        <f t="shared" si="4"/>
        <v>33</v>
      </c>
      <c r="AO35" s="14"/>
      <c r="AP35" s="14"/>
      <c r="AQ35" s="60"/>
      <c r="AR35" s="60">
        <f t="shared" si="5"/>
        <v>37</v>
      </c>
      <c r="AS35" s="115">
        <f t="shared" si="26"/>
        <v>44959</v>
      </c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29"/>
      <c r="BR35" s="129"/>
      <c r="BS35" s="129"/>
      <c r="BT35" s="129"/>
      <c r="BU35" s="129"/>
      <c r="BV35" s="129"/>
      <c r="BW35" s="129"/>
      <c r="BX35" s="129"/>
      <c r="BY35" s="112"/>
      <c r="BZ35" s="112"/>
      <c r="CA35" s="112"/>
      <c r="CB35" s="112"/>
      <c r="CC35" s="112"/>
      <c r="CD35" s="112"/>
      <c r="CE35" s="112"/>
    </row>
    <row r="36" spans="1:83" ht="26.1" customHeight="1">
      <c r="A36" s="36"/>
      <c r="B36" s="37"/>
      <c r="C36" s="38"/>
      <c r="D36" s="219" t="s">
        <v>72</v>
      </c>
      <c r="E36" s="220"/>
      <c r="F36" s="220"/>
      <c r="G36" s="220"/>
      <c r="H36" s="221"/>
      <c r="I36" s="30" t="s">
        <v>70</v>
      </c>
      <c r="J36" s="78"/>
      <c r="K36" s="193" t="str">
        <f t="shared" ref="K36:K41" si="37">IF(I36="klik &amp; kies gewicht in grammen ---&gt;","",SUM(M36:V36))</f>
        <v/>
      </c>
      <c r="L36" s="194"/>
      <c r="M36" s="66">
        <f t="shared" si="27"/>
        <v>0</v>
      </c>
      <c r="N36" s="66">
        <f t="shared" si="28"/>
        <v>0</v>
      </c>
      <c r="O36" s="66">
        <f t="shared" si="29"/>
        <v>0</v>
      </c>
      <c r="P36" s="66">
        <f t="shared" si="30"/>
        <v>0</v>
      </c>
      <c r="Q36" s="66">
        <f t="shared" si="31"/>
        <v>0</v>
      </c>
      <c r="R36" s="66">
        <f t="shared" si="32"/>
        <v>0</v>
      </c>
      <c r="S36" s="66">
        <f t="shared" si="33"/>
        <v>0</v>
      </c>
      <c r="T36" s="66">
        <f t="shared" si="34"/>
        <v>0</v>
      </c>
      <c r="U36" s="66">
        <f t="shared" si="35"/>
        <v>0</v>
      </c>
      <c r="V36" s="66">
        <f t="shared" si="36"/>
        <v>0</v>
      </c>
      <c r="W36" s="66"/>
      <c r="X36" s="66"/>
      <c r="Y36" s="66"/>
      <c r="Z36" s="66"/>
      <c r="AA36" s="66"/>
      <c r="AB36" s="14"/>
      <c r="AC36" s="14"/>
      <c r="AD36" s="60"/>
      <c r="AE36" s="14"/>
      <c r="AF36" s="14"/>
      <c r="AG36" s="60">
        <f t="shared" si="0"/>
        <v>37</v>
      </c>
      <c r="AH36" s="14"/>
      <c r="AI36" s="61">
        <f t="shared" si="1"/>
        <v>3600</v>
      </c>
      <c r="AJ36" s="14"/>
      <c r="AK36" s="60">
        <f t="shared" si="2"/>
        <v>34</v>
      </c>
      <c r="AL36" s="61"/>
      <c r="AM36" s="14"/>
      <c r="AN36" s="60">
        <f t="shared" si="4"/>
        <v>34</v>
      </c>
      <c r="AO36" s="14"/>
      <c r="AP36" s="14"/>
      <c r="AQ36" s="60"/>
      <c r="AR36" s="60">
        <f t="shared" si="5"/>
        <v>38</v>
      </c>
      <c r="AS36" s="115">
        <f t="shared" si="26"/>
        <v>44960</v>
      </c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12"/>
      <c r="BZ36" s="112"/>
      <c r="CA36" s="112"/>
      <c r="CB36" s="112"/>
      <c r="CC36" s="112"/>
      <c r="CD36" s="112"/>
      <c r="CE36" s="112"/>
    </row>
    <row r="37" spans="1:83" ht="26.1" customHeight="1">
      <c r="A37" s="205" t="s">
        <v>65</v>
      </c>
      <c r="B37" s="206"/>
      <c r="C37" s="207"/>
      <c r="D37" s="219" t="s">
        <v>72</v>
      </c>
      <c r="E37" s="220"/>
      <c r="F37" s="220"/>
      <c r="G37" s="220"/>
      <c r="H37" s="221"/>
      <c r="I37" s="30" t="s">
        <v>70</v>
      </c>
      <c r="J37" s="77"/>
      <c r="K37" s="193" t="str">
        <f t="shared" si="37"/>
        <v/>
      </c>
      <c r="L37" s="194"/>
      <c r="M37" s="66">
        <f t="shared" si="27"/>
        <v>0</v>
      </c>
      <c r="N37" s="66">
        <f t="shared" si="28"/>
        <v>0</v>
      </c>
      <c r="O37" s="66">
        <f t="shared" si="29"/>
        <v>0</v>
      </c>
      <c r="P37" s="66">
        <f t="shared" si="30"/>
        <v>0</v>
      </c>
      <c r="Q37" s="66">
        <f t="shared" si="31"/>
        <v>0</v>
      </c>
      <c r="R37" s="66">
        <f t="shared" si="32"/>
        <v>0</v>
      </c>
      <c r="S37" s="66">
        <f t="shared" si="33"/>
        <v>0</v>
      </c>
      <c r="T37" s="66">
        <f t="shared" si="34"/>
        <v>0</v>
      </c>
      <c r="U37" s="66">
        <f t="shared" si="35"/>
        <v>0</v>
      </c>
      <c r="V37" s="66">
        <f t="shared" si="36"/>
        <v>0</v>
      </c>
      <c r="W37" s="66"/>
      <c r="X37" s="66"/>
      <c r="Y37" s="66"/>
      <c r="Z37" s="66"/>
      <c r="AA37" s="66"/>
      <c r="AB37" s="14"/>
      <c r="AC37" s="14"/>
      <c r="AD37" s="60"/>
      <c r="AE37" s="14"/>
      <c r="AF37" s="14"/>
      <c r="AG37" s="60">
        <f t="shared" si="0"/>
        <v>38</v>
      </c>
      <c r="AH37" s="14"/>
      <c r="AI37" s="61">
        <f t="shared" si="1"/>
        <v>3700</v>
      </c>
      <c r="AJ37" s="14"/>
      <c r="AK37" s="60">
        <f t="shared" si="2"/>
        <v>35</v>
      </c>
      <c r="AL37" s="61"/>
      <c r="AM37" s="14"/>
      <c r="AN37" s="60">
        <f t="shared" si="4"/>
        <v>35</v>
      </c>
      <c r="AO37" s="14"/>
      <c r="AP37" s="14"/>
      <c r="AQ37" s="60"/>
      <c r="AR37" s="60">
        <f t="shared" si="5"/>
        <v>39</v>
      </c>
      <c r="AS37" s="115">
        <f t="shared" si="26"/>
        <v>44961</v>
      </c>
      <c r="AT37" s="129"/>
      <c r="AU37" s="129"/>
      <c r="AV37" s="129"/>
      <c r="AW37" s="129"/>
      <c r="AX37" s="129"/>
      <c r="AY37" s="129"/>
      <c r="AZ37" s="129"/>
      <c r="BA37" s="129"/>
      <c r="BB37" s="129"/>
      <c r="BC37" s="129"/>
      <c r="BD37" s="129"/>
      <c r="BE37" s="129"/>
      <c r="BF37" s="129"/>
      <c r="BG37" s="129"/>
      <c r="BH37" s="129"/>
      <c r="BI37" s="129"/>
      <c r="BJ37" s="129"/>
      <c r="BK37" s="129"/>
      <c r="BL37" s="129"/>
      <c r="BM37" s="129"/>
      <c r="BN37" s="129"/>
      <c r="BO37" s="129"/>
      <c r="BP37" s="129"/>
      <c r="BQ37" s="129"/>
      <c r="BR37" s="129"/>
      <c r="BS37" s="129"/>
      <c r="BT37" s="129"/>
      <c r="BU37" s="129"/>
      <c r="BV37" s="129"/>
      <c r="BW37" s="129"/>
      <c r="BX37" s="129"/>
      <c r="BY37" s="112"/>
      <c r="BZ37" s="112"/>
      <c r="CA37" s="112"/>
      <c r="CB37" s="112"/>
      <c r="CC37" s="112"/>
      <c r="CD37" s="112"/>
      <c r="CE37" s="112"/>
    </row>
    <row r="38" spans="1:83" ht="26.1" customHeight="1">
      <c r="A38" s="36"/>
      <c r="B38" s="37"/>
      <c r="C38" s="38"/>
      <c r="D38" s="219" t="s">
        <v>72</v>
      </c>
      <c r="E38" s="220"/>
      <c r="F38" s="220"/>
      <c r="G38" s="220"/>
      <c r="H38" s="221"/>
      <c r="I38" s="30" t="s">
        <v>70</v>
      </c>
      <c r="J38" s="81"/>
      <c r="K38" s="193" t="str">
        <f t="shared" si="37"/>
        <v/>
      </c>
      <c r="L38" s="194"/>
      <c r="M38" s="66">
        <f t="shared" si="27"/>
        <v>0</v>
      </c>
      <c r="N38" s="66">
        <f t="shared" si="28"/>
        <v>0</v>
      </c>
      <c r="O38" s="66">
        <f t="shared" si="29"/>
        <v>0</v>
      </c>
      <c r="P38" s="66">
        <f t="shared" si="30"/>
        <v>0</v>
      </c>
      <c r="Q38" s="66">
        <f t="shared" si="31"/>
        <v>0</v>
      </c>
      <c r="R38" s="66">
        <f t="shared" si="32"/>
        <v>0</v>
      </c>
      <c r="S38" s="66">
        <f t="shared" si="33"/>
        <v>0</v>
      </c>
      <c r="T38" s="66">
        <f t="shared" si="34"/>
        <v>0</v>
      </c>
      <c r="U38" s="66">
        <f t="shared" si="35"/>
        <v>0</v>
      </c>
      <c r="V38" s="66">
        <f t="shared" si="36"/>
        <v>0</v>
      </c>
      <c r="W38" s="66"/>
      <c r="X38" s="66"/>
      <c r="Y38" s="66"/>
      <c r="Z38" s="66"/>
      <c r="AA38" s="66"/>
      <c r="AB38" s="14"/>
      <c r="AC38" s="14"/>
      <c r="AD38" s="60"/>
      <c r="AE38" s="14"/>
      <c r="AF38" s="14"/>
      <c r="AG38" s="60">
        <f t="shared" si="0"/>
        <v>39</v>
      </c>
      <c r="AH38" s="14"/>
      <c r="AI38" s="61">
        <f t="shared" si="1"/>
        <v>3800</v>
      </c>
      <c r="AJ38" s="14"/>
      <c r="AK38" s="60">
        <f t="shared" si="2"/>
        <v>36</v>
      </c>
      <c r="AL38" s="61"/>
      <c r="AM38" s="14"/>
      <c r="AN38" s="60">
        <f t="shared" si="4"/>
        <v>36</v>
      </c>
      <c r="AO38" s="14"/>
      <c r="AP38" s="14"/>
      <c r="AQ38" s="60"/>
      <c r="AR38" s="60">
        <f t="shared" si="5"/>
        <v>40</v>
      </c>
      <c r="AS38" s="115">
        <f t="shared" si="26"/>
        <v>44962</v>
      </c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12"/>
      <c r="BZ38" s="112"/>
      <c r="CA38" s="112"/>
      <c r="CB38" s="112"/>
      <c r="CC38" s="112"/>
      <c r="CD38" s="112"/>
      <c r="CE38" s="112"/>
    </row>
    <row r="39" spans="1:83" ht="26.1" customHeight="1">
      <c r="A39" s="36"/>
      <c r="B39" s="37"/>
      <c r="C39" s="38"/>
      <c r="D39" s="219" t="s">
        <v>72</v>
      </c>
      <c r="E39" s="220"/>
      <c r="F39" s="220"/>
      <c r="G39" s="220"/>
      <c r="H39" s="221"/>
      <c r="I39" s="30" t="s">
        <v>70</v>
      </c>
      <c r="J39" s="78"/>
      <c r="K39" s="193" t="str">
        <f t="shared" si="37"/>
        <v/>
      </c>
      <c r="L39" s="194"/>
      <c r="M39" s="66">
        <f t="shared" si="27"/>
        <v>0</v>
      </c>
      <c r="N39" s="66">
        <f t="shared" si="28"/>
        <v>0</v>
      </c>
      <c r="O39" s="66">
        <f t="shared" si="29"/>
        <v>0</v>
      </c>
      <c r="P39" s="66">
        <f t="shared" si="30"/>
        <v>0</v>
      </c>
      <c r="Q39" s="66">
        <f t="shared" si="31"/>
        <v>0</v>
      </c>
      <c r="R39" s="66">
        <f t="shared" si="32"/>
        <v>0</v>
      </c>
      <c r="S39" s="66">
        <f t="shared" si="33"/>
        <v>0</v>
      </c>
      <c r="T39" s="66">
        <f t="shared" si="34"/>
        <v>0</v>
      </c>
      <c r="U39" s="66">
        <f t="shared" si="35"/>
        <v>0</v>
      </c>
      <c r="V39" s="66">
        <f t="shared" si="36"/>
        <v>0</v>
      </c>
      <c r="W39" s="66"/>
      <c r="X39" s="66"/>
      <c r="Y39" s="66"/>
      <c r="Z39" s="66"/>
      <c r="AA39" s="66"/>
      <c r="AB39" s="14"/>
      <c r="AC39" s="14"/>
      <c r="AD39" s="60"/>
      <c r="AE39" s="14"/>
      <c r="AF39" s="14"/>
      <c r="AG39" s="60">
        <f t="shared" si="0"/>
        <v>40</v>
      </c>
      <c r="AH39" s="14"/>
      <c r="AI39" s="61">
        <f t="shared" si="1"/>
        <v>3900</v>
      </c>
      <c r="AJ39" s="14"/>
      <c r="AK39" s="60">
        <f t="shared" si="2"/>
        <v>37</v>
      </c>
      <c r="AL39" s="61"/>
      <c r="AM39" s="14"/>
      <c r="AN39" s="60">
        <f t="shared" si="4"/>
        <v>37</v>
      </c>
      <c r="AO39" s="14"/>
      <c r="AP39" s="14"/>
      <c r="AQ39" s="60"/>
      <c r="AR39" s="60">
        <f t="shared" si="5"/>
        <v>41</v>
      </c>
      <c r="AS39" s="115">
        <f t="shared" si="26"/>
        <v>44963</v>
      </c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129"/>
      <c r="BJ39" s="129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129"/>
      <c r="BX39" s="129"/>
      <c r="BY39" s="112"/>
      <c r="BZ39" s="112"/>
      <c r="CA39" s="112"/>
      <c r="CB39" s="112"/>
      <c r="CC39" s="112"/>
      <c r="CD39" s="112"/>
      <c r="CE39" s="112"/>
    </row>
    <row r="40" spans="1:83" ht="26.1" customHeight="1">
      <c r="A40" s="36"/>
      <c r="B40" s="37"/>
      <c r="C40" s="38"/>
      <c r="D40" s="219" t="s">
        <v>72</v>
      </c>
      <c r="E40" s="220"/>
      <c r="F40" s="220"/>
      <c r="G40" s="220"/>
      <c r="H40" s="221"/>
      <c r="I40" s="30" t="s">
        <v>70</v>
      </c>
      <c r="J40" s="77"/>
      <c r="K40" s="193" t="str">
        <f t="shared" si="37"/>
        <v/>
      </c>
      <c r="L40" s="194"/>
      <c r="M40" s="66">
        <f t="shared" si="27"/>
        <v>0</v>
      </c>
      <c r="N40" s="66">
        <f t="shared" si="28"/>
        <v>0</v>
      </c>
      <c r="O40" s="66">
        <f t="shared" si="29"/>
        <v>0</v>
      </c>
      <c r="P40" s="66">
        <f t="shared" si="30"/>
        <v>0</v>
      </c>
      <c r="Q40" s="66">
        <f t="shared" si="31"/>
        <v>0</v>
      </c>
      <c r="R40" s="66">
        <f t="shared" si="32"/>
        <v>0</v>
      </c>
      <c r="S40" s="66">
        <f t="shared" si="33"/>
        <v>0</v>
      </c>
      <c r="T40" s="66">
        <f t="shared" si="34"/>
        <v>0</v>
      </c>
      <c r="U40" s="66">
        <f t="shared" si="35"/>
        <v>0</v>
      </c>
      <c r="V40" s="66">
        <f t="shared" si="36"/>
        <v>0</v>
      </c>
      <c r="W40" s="66"/>
      <c r="X40" s="66"/>
      <c r="Y40" s="66"/>
      <c r="Z40" s="66"/>
      <c r="AA40" s="66"/>
      <c r="AB40" s="14"/>
      <c r="AC40" s="14"/>
      <c r="AD40" s="60"/>
      <c r="AE40" s="14"/>
      <c r="AF40" s="14"/>
      <c r="AG40" s="60">
        <f t="shared" si="0"/>
        <v>41</v>
      </c>
      <c r="AH40" s="14"/>
      <c r="AI40" s="61">
        <f t="shared" si="1"/>
        <v>4000</v>
      </c>
      <c r="AJ40" s="14"/>
      <c r="AK40" s="60">
        <f t="shared" si="2"/>
        <v>38</v>
      </c>
      <c r="AL40" s="61"/>
      <c r="AM40" s="14"/>
      <c r="AN40" s="60">
        <f t="shared" si="4"/>
        <v>38</v>
      </c>
      <c r="AO40" s="14"/>
      <c r="AP40" s="14"/>
      <c r="AQ40" s="60"/>
      <c r="AR40" s="60">
        <f t="shared" si="5"/>
        <v>42</v>
      </c>
      <c r="AS40" s="115">
        <f t="shared" si="26"/>
        <v>44964</v>
      </c>
      <c r="AT40" s="129"/>
      <c r="AU40" s="129"/>
      <c r="AV40" s="129"/>
      <c r="AW40" s="129"/>
      <c r="AX40" s="129"/>
      <c r="AY40" s="129"/>
      <c r="AZ40" s="129"/>
      <c r="BA40" s="129"/>
      <c r="BB40" s="129"/>
      <c r="BC40" s="129"/>
      <c r="BD40" s="129"/>
      <c r="BE40" s="129"/>
      <c r="BF40" s="129"/>
      <c r="BG40" s="129"/>
      <c r="BH40" s="129"/>
      <c r="BI40" s="129"/>
      <c r="BJ40" s="129"/>
      <c r="BK40" s="129"/>
      <c r="BL40" s="129"/>
      <c r="BM40" s="129"/>
      <c r="BN40" s="129"/>
      <c r="BO40" s="129"/>
      <c r="BP40" s="129"/>
      <c r="BQ40" s="129"/>
      <c r="BR40" s="129"/>
      <c r="BS40" s="129"/>
      <c r="BT40" s="129"/>
      <c r="BU40" s="129"/>
      <c r="BV40" s="129"/>
      <c r="BW40" s="129"/>
      <c r="BX40" s="129"/>
      <c r="BY40" s="112"/>
      <c r="BZ40" s="112"/>
      <c r="CA40" s="112"/>
      <c r="CB40" s="112"/>
      <c r="CC40" s="112"/>
      <c r="CD40" s="112"/>
      <c r="CE40" s="112"/>
    </row>
    <row r="41" spans="1:83" ht="26.1" customHeight="1" thickBot="1">
      <c r="A41" s="43"/>
      <c r="B41" s="42"/>
      <c r="C41" s="38"/>
      <c r="D41" s="248" t="s">
        <v>72</v>
      </c>
      <c r="E41" s="249"/>
      <c r="F41" s="249"/>
      <c r="G41" s="249"/>
      <c r="H41" s="250"/>
      <c r="I41" s="30" t="s">
        <v>70</v>
      </c>
      <c r="J41" s="79"/>
      <c r="K41" s="195" t="str">
        <f t="shared" si="37"/>
        <v/>
      </c>
      <c r="L41" s="196"/>
      <c r="M41" s="66">
        <f t="shared" si="27"/>
        <v>0</v>
      </c>
      <c r="N41" s="66">
        <f t="shared" si="28"/>
        <v>0</v>
      </c>
      <c r="O41" s="66">
        <f t="shared" si="29"/>
        <v>0</v>
      </c>
      <c r="P41" s="66">
        <f t="shared" si="30"/>
        <v>0</v>
      </c>
      <c r="Q41" s="66">
        <f t="shared" si="31"/>
        <v>0</v>
      </c>
      <c r="R41" s="66">
        <f t="shared" si="32"/>
        <v>0</v>
      </c>
      <c r="S41" s="66">
        <f t="shared" si="33"/>
        <v>0</v>
      </c>
      <c r="T41" s="66">
        <f t="shared" si="34"/>
        <v>0</v>
      </c>
      <c r="U41" s="66">
        <f t="shared" si="35"/>
        <v>0</v>
      </c>
      <c r="V41" s="66">
        <f t="shared" si="36"/>
        <v>0</v>
      </c>
      <c r="W41" s="66"/>
      <c r="X41" s="66"/>
      <c r="Y41" s="66"/>
      <c r="Z41" s="66"/>
      <c r="AA41" s="66"/>
      <c r="AB41" s="14"/>
      <c r="AC41" s="14"/>
      <c r="AD41" s="60"/>
      <c r="AE41" s="14"/>
      <c r="AF41" s="14"/>
      <c r="AG41" s="60">
        <f t="shared" si="0"/>
        <v>42</v>
      </c>
      <c r="AH41" s="14"/>
      <c r="AI41" s="61">
        <f t="shared" si="1"/>
        <v>4100</v>
      </c>
      <c r="AJ41" s="14"/>
      <c r="AK41" s="60">
        <f t="shared" si="2"/>
        <v>39</v>
      </c>
      <c r="AL41" s="61"/>
      <c r="AM41" s="14"/>
      <c r="AN41" s="60">
        <f t="shared" si="4"/>
        <v>39</v>
      </c>
      <c r="AO41" s="14"/>
      <c r="AP41" s="14"/>
      <c r="AQ41" s="60"/>
      <c r="AR41" s="60">
        <f t="shared" si="5"/>
        <v>43</v>
      </c>
      <c r="AS41" s="115">
        <f t="shared" si="26"/>
        <v>44965</v>
      </c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29"/>
      <c r="BI41" s="129"/>
      <c r="BJ41" s="129"/>
      <c r="BK41" s="129"/>
      <c r="BL41" s="129"/>
      <c r="BM41" s="129"/>
      <c r="BN41" s="129"/>
      <c r="BO41" s="129"/>
      <c r="BP41" s="129"/>
      <c r="BQ41" s="129"/>
      <c r="BR41" s="129"/>
      <c r="BS41" s="129"/>
      <c r="BT41" s="129"/>
      <c r="BU41" s="129"/>
      <c r="BV41" s="129"/>
      <c r="BW41" s="129"/>
      <c r="BX41" s="129"/>
      <c r="BY41" s="112"/>
      <c r="BZ41" s="112"/>
      <c r="CA41" s="112"/>
      <c r="CB41" s="112"/>
      <c r="CC41" s="112"/>
      <c r="CD41" s="112"/>
      <c r="CE41" s="112"/>
    </row>
    <row r="42" spans="1:83" ht="26.1" customHeight="1">
      <c r="A42" s="71"/>
      <c r="B42" s="72"/>
      <c r="C42" s="73"/>
      <c r="D42" s="188" t="s">
        <v>73</v>
      </c>
      <c r="E42" s="189"/>
      <c r="F42" s="189"/>
      <c r="G42" s="189"/>
      <c r="H42" s="190"/>
      <c r="I42" s="87" t="s">
        <v>70</v>
      </c>
      <c r="J42" s="77"/>
      <c r="K42" s="191" t="str">
        <f>IF(I42="klik &amp; kies gewicht in grammen ---&gt;","",SUM(M42:R42))</f>
        <v/>
      </c>
      <c r="L42" s="192"/>
      <c r="M42" s="66">
        <f>IF($D42=$Q$15,0.0119*$I42,0)</f>
        <v>0</v>
      </c>
      <c r="N42" s="66">
        <f>IF($D42=$Q$16,0.0119*$I42,0)</f>
        <v>0</v>
      </c>
      <c r="O42" s="66">
        <f>IF($D42=$Q$17,0.0119*$I42,0)</f>
        <v>0</v>
      </c>
      <c r="P42" s="66">
        <f>IF($D42=$Q$18,0.0119*$I42,0)</f>
        <v>0</v>
      </c>
      <c r="Q42" s="66">
        <f>IF($D42=$Q$19,0.0119*$I42,0)</f>
        <v>0</v>
      </c>
      <c r="R42" s="66">
        <f>IF($D42=$Q$20,0.0119*$I42,0)</f>
        <v>0</v>
      </c>
      <c r="S42" s="66"/>
      <c r="T42" s="66"/>
      <c r="U42" s="66"/>
      <c r="V42" s="66"/>
      <c r="W42" s="66"/>
      <c r="X42" s="66"/>
      <c r="Y42" s="66"/>
      <c r="Z42" s="66"/>
      <c r="AA42" s="66"/>
      <c r="AB42" s="14"/>
      <c r="AC42" s="14"/>
      <c r="AD42" s="60"/>
      <c r="AE42" s="14"/>
      <c r="AF42" s="14"/>
      <c r="AG42" s="60">
        <f t="shared" si="0"/>
        <v>43</v>
      </c>
      <c r="AH42" s="14"/>
      <c r="AI42" s="61">
        <f t="shared" si="1"/>
        <v>4200</v>
      </c>
      <c r="AJ42" s="14"/>
      <c r="AK42" s="60">
        <f t="shared" si="2"/>
        <v>40</v>
      </c>
      <c r="AL42" s="61"/>
      <c r="AM42" s="14"/>
      <c r="AN42" s="60">
        <f t="shared" si="4"/>
        <v>40</v>
      </c>
      <c r="AO42" s="14"/>
      <c r="AP42" s="14"/>
      <c r="AQ42" s="60"/>
      <c r="AR42" s="60">
        <f t="shared" si="5"/>
        <v>44</v>
      </c>
      <c r="AS42" s="115">
        <f t="shared" si="26"/>
        <v>44966</v>
      </c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112"/>
      <c r="BZ42" s="112"/>
      <c r="CA42" s="112"/>
      <c r="CB42" s="112"/>
      <c r="CC42" s="112"/>
      <c r="CD42" s="112"/>
      <c r="CE42" s="112"/>
    </row>
    <row r="43" spans="1:83" ht="26.1" customHeight="1">
      <c r="A43" s="71"/>
      <c r="B43" s="72"/>
      <c r="C43" s="74"/>
      <c r="D43" s="188" t="s">
        <v>73</v>
      </c>
      <c r="E43" s="189"/>
      <c r="F43" s="189"/>
      <c r="G43" s="189"/>
      <c r="H43" s="190"/>
      <c r="I43" s="30" t="s">
        <v>70</v>
      </c>
      <c r="J43" s="78"/>
      <c r="K43" s="193" t="str">
        <f t="shared" ref="K43:K46" si="38">IF(I43="klik &amp; kies gewicht in grammen ---&gt;","",SUM(M43:R43))</f>
        <v/>
      </c>
      <c r="L43" s="194"/>
      <c r="M43" s="66">
        <f t="shared" ref="M43:M47" si="39">IF($D43=$Q$15,0.0119*$I43,0)</f>
        <v>0</v>
      </c>
      <c r="N43" s="66">
        <f t="shared" ref="N43:N47" si="40">IF($D43=$Q$16,0.0119*$I43,0)</f>
        <v>0</v>
      </c>
      <c r="O43" s="66">
        <f t="shared" ref="O43:O47" si="41">IF($D43=$Q$17,0.0119*$I43,0)</f>
        <v>0</v>
      </c>
      <c r="P43" s="66">
        <f t="shared" ref="P43:P47" si="42">IF($D43=$Q$18,0.0119*$I43,0)</f>
        <v>0</v>
      </c>
      <c r="Q43" s="66">
        <f t="shared" ref="Q43:Q47" si="43">IF($D43=$Q$19,0.0119*$I43,0)</f>
        <v>0</v>
      </c>
      <c r="R43" s="66">
        <f t="shared" ref="R43:R47" si="44">IF($D43=$Q$20,0.0119*$I43,0)</f>
        <v>0</v>
      </c>
      <c r="S43" s="66"/>
      <c r="T43" s="66"/>
      <c r="U43" s="66"/>
      <c r="V43" s="66"/>
      <c r="W43" s="66"/>
      <c r="X43" s="66"/>
      <c r="Y43" s="66"/>
      <c r="Z43" s="66"/>
      <c r="AA43" s="66"/>
      <c r="AB43" s="14"/>
      <c r="AC43" s="14"/>
      <c r="AD43" s="60"/>
      <c r="AE43" s="14"/>
      <c r="AF43" s="14"/>
      <c r="AG43" s="60">
        <f t="shared" si="0"/>
        <v>44</v>
      </c>
      <c r="AH43" s="14"/>
      <c r="AI43" s="61">
        <f t="shared" si="1"/>
        <v>4300</v>
      </c>
      <c r="AJ43" s="14"/>
      <c r="AK43" s="60">
        <f t="shared" si="2"/>
        <v>41</v>
      </c>
      <c r="AL43" s="61"/>
      <c r="AM43" s="14"/>
      <c r="AN43" s="60">
        <f t="shared" si="4"/>
        <v>41</v>
      </c>
      <c r="AO43" s="14"/>
      <c r="AP43" s="14"/>
      <c r="AQ43" s="60"/>
      <c r="AR43" s="60">
        <f t="shared" si="5"/>
        <v>45</v>
      </c>
      <c r="AS43" s="115">
        <f t="shared" si="26"/>
        <v>44967</v>
      </c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29"/>
      <c r="BR43" s="129"/>
      <c r="BS43" s="129"/>
      <c r="BT43" s="129"/>
      <c r="BU43" s="129"/>
      <c r="BV43" s="129"/>
      <c r="BW43" s="129"/>
      <c r="BX43" s="129"/>
      <c r="BY43" s="112"/>
      <c r="BZ43" s="112"/>
      <c r="CA43" s="112"/>
      <c r="CB43" s="112"/>
      <c r="CC43" s="112"/>
      <c r="CD43" s="112"/>
      <c r="CE43" s="112"/>
    </row>
    <row r="44" spans="1:83" ht="26.1" customHeight="1">
      <c r="A44" s="214" t="s">
        <v>75</v>
      </c>
      <c r="B44" s="215"/>
      <c r="C44" s="216"/>
      <c r="D44" s="188" t="s">
        <v>73</v>
      </c>
      <c r="E44" s="189"/>
      <c r="F44" s="189"/>
      <c r="G44" s="189"/>
      <c r="H44" s="190"/>
      <c r="I44" s="15" t="s">
        <v>70</v>
      </c>
      <c r="J44" s="78"/>
      <c r="K44" s="193" t="str">
        <f t="shared" si="38"/>
        <v/>
      </c>
      <c r="L44" s="194"/>
      <c r="M44" s="66">
        <f t="shared" si="39"/>
        <v>0</v>
      </c>
      <c r="N44" s="66">
        <f t="shared" si="40"/>
        <v>0</v>
      </c>
      <c r="O44" s="66">
        <f t="shared" si="41"/>
        <v>0</v>
      </c>
      <c r="P44" s="66">
        <f t="shared" si="42"/>
        <v>0</v>
      </c>
      <c r="Q44" s="66">
        <f t="shared" si="43"/>
        <v>0</v>
      </c>
      <c r="R44" s="66">
        <f t="shared" si="44"/>
        <v>0</v>
      </c>
      <c r="S44" s="66"/>
      <c r="T44" s="66"/>
      <c r="U44" s="66"/>
      <c r="V44" s="66"/>
      <c r="W44" s="66"/>
      <c r="X44" s="66"/>
      <c r="Y44" s="66"/>
      <c r="Z44" s="66"/>
      <c r="AA44" s="66"/>
      <c r="AB44" s="14"/>
      <c r="AC44" s="14"/>
      <c r="AD44" s="60"/>
      <c r="AE44" s="14"/>
      <c r="AF44" s="14"/>
      <c r="AG44" s="60">
        <f t="shared" si="0"/>
        <v>45</v>
      </c>
      <c r="AH44" s="14"/>
      <c r="AI44" s="61">
        <f t="shared" si="1"/>
        <v>4400</v>
      </c>
      <c r="AJ44" s="14"/>
      <c r="AK44" s="60">
        <f t="shared" si="2"/>
        <v>42</v>
      </c>
      <c r="AL44" s="61"/>
      <c r="AM44" s="14"/>
      <c r="AN44" s="60">
        <f t="shared" si="4"/>
        <v>42</v>
      </c>
      <c r="AO44" s="14"/>
      <c r="AP44" s="14"/>
      <c r="AQ44" s="60"/>
      <c r="AR44" s="60">
        <f t="shared" si="5"/>
        <v>46</v>
      </c>
      <c r="AS44" s="115">
        <f t="shared" si="26"/>
        <v>44968</v>
      </c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29"/>
      <c r="BI44" s="129"/>
      <c r="BJ44" s="129"/>
      <c r="BK44" s="129"/>
      <c r="BL44" s="129"/>
      <c r="BM44" s="129"/>
      <c r="BN44" s="129"/>
      <c r="BO44" s="129"/>
      <c r="BP44" s="129"/>
      <c r="BQ44" s="129"/>
      <c r="BR44" s="129"/>
      <c r="BS44" s="129"/>
      <c r="BT44" s="129"/>
      <c r="BU44" s="129"/>
      <c r="BV44" s="129"/>
      <c r="BW44" s="129"/>
      <c r="BX44" s="129"/>
      <c r="BY44" s="112"/>
      <c r="BZ44" s="112"/>
      <c r="CA44" s="112"/>
      <c r="CB44" s="112"/>
      <c r="CC44" s="112"/>
      <c r="CD44" s="112"/>
      <c r="CE44" s="112"/>
    </row>
    <row r="45" spans="1:83" ht="26.1" customHeight="1">
      <c r="A45" s="71"/>
      <c r="B45" s="72"/>
      <c r="C45" s="74"/>
      <c r="D45" s="188" t="s">
        <v>73</v>
      </c>
      <c r="E45" s="189"/>
      <c r="F45" s="189"/>
      <c r="G45" s="189"/>
      <c r="H45" s="190"/>
      <c r="I45" s="15" t="s">
        <v>70</v>
      </c>
      <c r="J45" s="82"/>
      <c r="K45" s="193" t="str">
        <f t="shared" si="38"/>
        <v/>
      </c>
      <c r="L45" s="194"/>
      <c r="M45" s="66">
        <f t="shared" si="39"/>
        <v>0</v>
      </c>
      <c r="N45" s="66">
        <f t="shared" si="40"/>
        <v>0</v>
      </c>
      <c r="O45" s="66">
        <f t="shared" si="41"/>
        <v>0</v>
      </c>
      <c r="P45" s="66">
        <f t="shared" si="42"/>
        <v>0</v>
      </c>
      <c r="Q45" s="66">
        <f t="shared" si="43"/>
        <v>0</v>
      </c>
      <c r="R45" s="66">
        <f t="shared" si="44"/>
        <v>0</v>
      </c>
      <c r="S45" s="66"/>
      <c r="T45" s="66"/>
      <c r="U45" s="66"/>
      <c r="V45" s="66"/>
      <c r="W45" s="66"/>
      <c r="X45" s="66"/>
      <c r="Y45" s="66"/>
      <c r="Z45" s="66"/>
      <c r="AA45" s="66"/>
      <c r="AB45" s="14"/>
      <c r="AC45" s="14"/>
      <c r="AD45" s="60"/>
      <c r="AE45" s="14"/>
      <c r="AF45" s="14"/>
      <c r="AG45" s="60">
        <f t="shared" si="0"/>
        <v>46</v>
      </c>
      <c r="AH45" s="14"/>
      <c r="AI45" s="61">
        <f t="shared" si="1"/>
        <v>4500</v>
      </c>
      <c r="AJ45" s="14"/>
      <c r="AK45" s="60">
        <f t="shared" si="2"/>
        <v>43</v>
      </c>
      <c r="AL45" s="61"/>
      <c r="AM45" s="14"/>
      <c r="AN45" s="60">
        <f t="shared" si="4"/>
        <v>43</v>
      </c>
      <c r="AO45" s="14"/>
      <c r="AP45" s="14"/>
      <c r="AQ45" s="60"/>
      <c r="AR45" s="60">
        <f t="shared" si="5"/>
        <v>47</v>
      </c>
      <c r="AS45" s="115">
        <f t="shared" si="26"/>
        <v>44969</v>
      </c>
      <c r="AT45" s="129"/>
      <c r="AU45" s="129"/>
      <c r="AV45" s="129"/>
      <c r="AW45" s="129"/>
      <c r="AX45" s="129"/>
      <c r="AY45" s="129"/>
      <c r="AZ45" s="129"/>
      <c r="BA45" s="129"/>
      <c r="BB45" s="129"/>
      <c r="BC45" s="129"/>
      <c r="BD45" s="129"/>
      <c r="BE45" s="129"/>
      <c r="BF45" s="129"/>
      <c r="BG45" s="129"/>
      <c r="BH45" s="129"/>
      <c r="BI45" s="129"/>
      <c r="BJ45" s="129"/>
      <c r="BK45" s="129"/>
      <c r="BL45" s="129"/>
      <c r="BM45" s="129"/>
      <c r="BN45" s="129"/>
      <c r="BO45" s="129"/>
      <c r="BP45" s="129"/>
      <c r="BQ45" s="129"/>
      <c r="BR45" s="129"/>
      <c r="BS45" s="129"/>
      <c r="BT45" s="129"/>
      <c r="BU45" s="129"/>
      <c r="BV45" s="129"/>
      <c r="BW45" s="129"/>
      <c r="BX45" s="129"/>
      <c r="BY45" s="112"/>
      <c r="BZ45" s="112"/>
      <c r="CA45" s="112"/>
      <c r="CB45" s="112"/>
      <c r="CC45" s="112"/>
      <c r="CD45" s="112"/>
      <c r="CE45" s="112"/>
    </row>
    <row r="46" spans="1:83" ht="26.1" customHeight="1">
      <c r="A46" s="71"/>
      <c r="B46" s="72"/>
      <c r="C46" s="74"/>
      <c r="D46" s="188" t="s">
        <v>73</v>
      </c>
      <c r="E46" s="189"/>
      <c r="F46" s="189"/>
      <c r="G46" s="189"/>
      <c r="H46" s="190"/>
      <c r="I46" s="15" t="s">
        <v>70</v>
      </c>
      <c r="J46" s="82"/>
      <c r="K46" s="193" t="str">
        <f t="shared" si="38"/>
        <v/>
      </c>
      <c r="L46" s="194"/>
      <c r="M46" s="66">
        <f t="shared" si="39"/>
        <v>0</v>
      </c>
      <c r="N46" s="66">
        <f t="shared" si="40"/>
        <v>0</v>
      </c>
      <c r="O46" s="66">
        <f t="shared" si="41"/>
        <v>0</v>
      </c>
      <c r="P46" s="66">
        <f t="shared" si="42"/>
        <v>0</v>
      </c>
      <c r="Q46" s="66">
        <f t="shared" si="43"/>
        <v>0</v>
      </c>
      <c r="R46" s="66">
        <f t="shared" si="44"/>
        <v>0</v>
      </c>
      <c r="S46" s="66"/>
      <c r="T46" s="66"/>
      <c r="U46" s="66"/>
      <c r="V46" s="66"/>
      <c r="W46" s="66"/>
      <c r="X46" s="66"/>
      <c r="Y46" s="66"/>
      <c r="Z46" s="66"/>
      <c r="AA46" s="66"/>
      <c r="AB46" s="14"/>
      <c r="AC46" s="14"/>
      <c r="AD46" s="60"/>
      <c r="AE46" s="14"/>
      <c r="AF46" s="14"/>
      <c r="AG46" s="60">
        <f t="shared" si="0"/>
        <v>47</v>
      </c>
      <c r="AH46" s="14"/>
      <c r="AI46" s="61">
        <f t="shared" si="1"/>
        <v>4600</v>
      </c>
      <c r="AJ46" s="14"/>
      <c r="AK46" s="60">
        <f t="shared" si="2"/>
        <v>44</v>
      </c>
      <c r="AL46" s="61"/>
      <c r="AM46" s="14"/>
      <c r="AN46" s="60">
        <f t="shared" si="4"/>
        <v>44</v>
      </c>
      <c r="AO46" s="14"/>
      <c r="AP46" s="14"/>
      <c r="AQ46" s="60"/>
      <c r="AR46" s="60">
        <f t="shared" si="5"/>
        <v>48</v>
      </c>
      <c r="AS46" s="115">
        <f t="shared" si="26"/>
        <v>44970</v>
      </c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12"/>
      <c r="BZ46" s="112"/>
      <c r="CA46" s="112"/>
      <c r="CB46" s="112"/>
      <c r="CC46" s="112"/>
      <c r="CD46" s="112"/>
      <c r="CE46" s="112"/>
    </row>
    <row r="47" spans="1:83" ht="26.1" customHeight="1" thickBot="1">
      <c r="A47" s="71"/>
      <c r="B47" s="72"/>
      <c r="C47" s="74"/>
      <c r="D47" s="188" t="s">
        <v>73</v>
      </c>
      <c r="E47" s="189"/>
      <c r="F47" s="189"/>
      <c r="G47" s="189"/>
      <c r="H47" s="190"/>
      <c r="I47" s="86" t="s">
        <v>70</v>
      </c>
      <c r="J47" s="83"/>
      <c r="K47" s="195" t="str">
        <f>IF(I47="klik &amp; kies gewicht in grammen ---&gt;","",SUM(M47:R47))</f>
        <v/>
      </c>
      <c r="L47" s="196"/>
      <c r="M47" s="66">
        <f t="shared" si="39"/>
        <v>0</v>
      </c>
      <c r="N47" s="66">
        <f t="shared" si="40"/>
        <v>0</v>
      </c>
      <c r="O47" s="66">
        <f t="shared" si="41"/>
        <v>0</v>
      </c>
      <c r="P47" s="66">
        <f t="shared" si="42"/>
        <v>0</v>
      </c>
      <c r="Q47" s="66">
        <f t="shared" si="43"/>
        <v>0</v>
      </c>
      <c r="R47" s="66">
        <f t="shared" si="44"/>
        <v>0</v>
      </c>
      <c r="S47" s="66"/>
      <c r="T47" s="66"/>
      <c r="U47" s="66"/>
      <c r="V47" s="66"/>
      <c r="W47" s="66"/>
      <c r="X47" s="66"/>
      <c r="Y47" s="66"/>
      <c r="Z47" s="66"/>
      <c r="AA47" s="66"/>
      <c r="AB47" s="14"/>
      <c r="AC47" s="14"/>
      <c r="AD47" s="60"/>
      <c r="AE47" s="14"/>
      <c r="AF47" s="14"/>
      <c r="AG47" s="60">
        <f t="shared" si="0"/>
        <v>48</v>
      </c>
      <c r="AH47" s="14"/>
      <c r="AI47" s="61">
        <f t="shared" si="1"/>
        <v>4700</v>
      </c>
      <c r="AJ47" s="14"/>
      <c r="AK47" s="60">
        <f t="shared" si="2"/>
        <v>45</v>
      </c>
      <c r="AL47" s="61"/>
      <c r="AM47" s="14"/>
      <c r="AN47" s="60">
        <f t="shared" si="4"/>
        <v>45</v>
      </c>
      <c r="AO47" s="14"/>
      <c r="AP47" s="14"/>
      <c r="AQ47" s="60"/>
      <c r="AR47" s="60">
        <f t="shared" si="5"/>
        <v>49</v>
      </c>
      <c r="AS47" s="115">
        <f t="shared" si="26"/>
        <v>44971</v>
      </c>
      <c r="AT47" s="129"/>
      <c r="AU47" s="129"/>
      <c r="AV47" s="129"/>
      <c r="AW47" s="129"/>
      <c r="AX47" s="129"/>
      <c r="AY47" s="129"/>
      <c r="AZ47" s="129"/>
      <c r="BA47" s="129"/>
      <c r="BB47" s="129"/>
      <c r="BC47" s="129"/>
      <c r="BD47" s="129"/>
      <c r="BE47" s="129"/>
      <c r="BF47" s="129"/>
      <c r="BG47" s="129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129"/>
      <c r="BX47" s="129"/>
      <c r="BY47" s="112"/>
      <c r="BZ47" s="112"/>
      <c r="CA47" s="112"/>
      <c r="CB47" s="112"/>
      <c r="CC47" s="112"/>
      <c r="CD47" s="112"/>
      <c r="CE47" s="112"/>
    </row>
    <row r="48" spans="1:83" ht="26.1" customHeight="1" thickBot="1">
      <c r="A48" s="199" t="s">
        <v>66</v>
      </c>
      <c r="B48" s="200"/>
      <c r="C48" s="201"/>
      <c r="D48" s="48"/>
      <c r="E48" s="49"/>
      <c r="F48" s="49"/>
      <c r="G48" s="49"/>
      <c r="H48" s="49"/>
      <c r="I48" s="44" t="s">
        <v>89</v>
      </c>
      <c r="J48" s="84"/>
      <c r="K48" s="251" t="str">
        <f>IF(I48="klik &amp; kies aantal cups ---&gt;","",SUM(M48))</f>
        <v/>
      </c>
      <c r="L48" s="223"/>
      <c r="M48" s="66">
        <f>IF($I48=$AK$1,0,0.55*$I48)</f>
        <v>0</v>
      </c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14"/>
      <c r="AC48" s="14"/>
      <c r="AD48" s="60"/>
      <c r="AE48" s="14"/>
      <c r="AF48" s="14"/>
      <c r="AG48" s="60">
        <f t="shared" si="0"/>
        <v>49</v>
      </c>
      <c r="AH48" s="14"/>
      <c r="AI48" s="61">
        <f t="shared" si="1"/>
        <v>4800</v>
      </c>
      <c r="AJ48" s="14"/>
      <c r="AK48" s="60">
        <f t="shared" si="2"/>
        <v>46</v>
      </c>
      <c r="AL48" s="61"/>
      <c r="AM48" s="14"/>
      <c r="AN48" s="60">
        <f t="shared" si="4"/>
        <v>46</v>
      </c>
      <c r="AO48" s="14"/>
      <c r="AP48" s="14"/>
      <c r="AQ48" s="60"/>
      <c r="AR48" s="60">
        <f t="shared" si="5"/>
        <v>50</v>
      </c>
      <c r="AS48" s="115">
        <f t="shared" si="26"/>
        <v>44972</v>
      </c>
      <c r="AT48" s="129"/>
      <c r="AU48" s="129"/>
      <c r="AV48" s="129"/>
      <c r="AW48" s="129"/>
      <c r="AX48" s="129"/>
      <c r="AY48" s="129"/>
      <c r="AZ48" s="129"/>
      <c r="BA48" s="129"/>
      <c r="BB48" s="129"/>
      <c r="BC48" s="129"/>
      <c r="BD48" s="129"/>
      <c r="BE48" s="129"/>
      <c r="BF48" s="129"/>
      <c r="BG48" s="129"/>
      <c r="BH48" s="129"/>
      <c r="BI48" s="129"/>
      <c r="BJ48" s="129"/>
      <c r="BK48" s="129"/>
      <c r="BL48" s="129"/>
      <c r="BM48" s="129"/>
      <c r="BN48" s="129"/>
      <c r="BO48" s="129"/>
      <c r="BP48" s="129"/>
      <c r="BQ48" s="129"/>
      <c r="BR48" s="129"/>
      <c r="BS48" s="129"/>
      <c r="BT48" s="129"/>
      <c r="BU48" s="129"/>
      <c r="BV48" s="129"/>
      <c r="BW48" s="129"/>
      <c r="BX48" s="129"/>
      <c r="BY48" s="112"/>
      <c r="BZ48" s="112"/>
      <c r="CA48" s="112"/>
      <c r="CB48" s="112"/>
      <c r="CC48" s="112"/>
      <c r="CD48" s="112"/>
      <c r="CE48" s="112"/>
    </row>
    <row r="49" spans="1:83" ht="26.1" customHeight="1">
      <c r="A49" s="208" t="s">
        <v>67</v>
      </c>
      <c r="B49" s="209"/>
      <c r="C49" s="210"/>
      <c r="D49" s="252" t="s">
        <v>74</v>
      </c>
      <c r="E49" s="197"/>
      <c r="F49" s="197"/>
      <c r="G49" s="197"/>
      <c r="H49" s="198"/>
      <c r="I49" s="47" t="s">
        <v>69</v>
      </c>
      <c r="J49" s="80"/>
      <c r="K49" s="224" t="str">
        <f>IF(I49="klik &amp; kies aantal ½ stokbroodjes ---&gt;","",SUM(M49:N49))</f>
        <v/>
      </c>
      <c r="L49" s="225"/>
      <c r="M49" s="66">
        <f>IF($D49=$T$19,1.1*$I49,0)</f>
        <v>0</v>
      </c>
      <c r="N49" s="66">
        <f>IF($D49=$T$20,1.2*$I49,0)</f>
        <v>0</v>
      </c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14"/>
      <c r="AC49" s="14"/>
      <c r="AD49" s="60"/>
      <c r="AE49" s="14"/>
      <c r="AF49" s="14"/>
      <c r="AG49" s="60">
        <f t="shared" si="0"/>
        <v>50</v>
      </c>
      <c r="AH49" s="14"/>
      <c r="AI49" s="61">
        <f t="shared" si="1"/>
        <v>4900</v>
      </c>
      <c r="AJ49" s="14"/>
      <c r="AK49" s="60">
        <f t="shared" si="2"/>
        <v>47</v>
      </c>
      <c r="AL49" s="61"/>
      <c r="AM49" s="14"/>
      <c r="AN49" s="60">
        <f t="shared" si="4"/>
        <v>47</v>
      </c>
      <c r="AO49" s="14"/>
      <c r="AP49" s="14"/>
      <c r="AQ49" s="60"/>
      <c r="AR49" s="60">
        <f t="shared" si="5"/>
        <v>51</v>
      </c>
      <c r="AS49" s="115">
        <f t="shared" si="26"/>
        <v>44973</v>
      </c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12"/>
      <c r="BZ49" s="112"/>
      <c r="CA49" s="112"/>
      <c r="CB49" s="112"/>
      <c r="CC49" s="112"/>
      <c r="CD49" s="112"/>
      <c r="CE49" s="112"/>
    </row>
    <row r="50" spans="1:83" ht="26.1" customHeight="1" thickBot="1">
      <c r="A50" s="211"/>
      <c r="B50" s="212"/>
      <c r="C50" s="213"/>
      <c r="D50" s="219" t="s">
        <v>74</v>
      </c>
      <c r="E50" s="220"/>
      <c r="F50" s="220"/>
      <c r="G50" s="220"/>
      <c r="H50" s="221"/>
      <c r="I50" s="31" t="s">
        <v>69</v>
      </c>
      <c r="J50" s="77"/>
      <c r="K50" s="195" t="str">
        <f>IF(I50="klik &amp; kies aantal ½ stokbroodjes ---&gt;","",SUM(M50:N50))</f>
        <v/>
      </c>
      <c r="L50" s="196"/>
      <c r="M50" s="66">
        <f>IF($D50=$T$19,1.1*$I50,0)</f>
        <v>0</v>
      </c>
      <c r="N50" s="66">
        <f>IF($D50=$T$20,1.2*$I50,0)</f>
        <v>0</v>
      </c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14"/>
      <c r="AC50" s="14"/>
      <c r="AD50" s="60"/>
      <c r="AE50" s="14"/>
      <c r="AF50" s="14"/>
      <c r="AG50" s="60">
        <f t="shared" si="0"/>
        <v>51</v>
      </c>
      <c r="AH50" s="14"/>
      <c r="AI50" s="61">
        <f t="shared" si="1"/>
        <v>5000</v>
      </c>
      <c r="AJ50" s="14"/>
      <c r="AK50" s="60">
        <f t="shared" si="2"/>
        <v>48</v>
      </c>
      <c r="AL50" s="61"/>
      <c r="AM50" s="14"/>
      <c r="AN50" s="60">
        <f t="shared" si="4"/>
        <v>48</v>
      </c>
      <c r="AO50" s="14"/>
      <c r="AP50" s="14"/>
      <c r="AQ50" s="60"/>
      <c r="AR50" s="60">
        <f t="shared" si="5"/>
        <v>52</v>
      </c>
      <c r="AS50" s="115">
        <f t="shared" si="26"/>
        <v>44974</v>
      </c>
      <c r="AT50" s="129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129"/>
      <c r="BH50" s="129"/>
      <c r="BI50" s="129"/>
      <c r="BJ50" s="129"/>
      <c r="BK50" s="129"/>
      <c r="BL50" s="129"/>
      <c r="BM50" s="129"/>
      <c r="BN50" s="129"/>
      <c r="BO50" s="129"/>
      <c r="BP50" s="129"/>
      <c r="BQ50" s="129"/>
      <c r="BR50" s="129"/>
      <c r="BS50" s="129"/>
      <c r="BT50" s="129"/>
      <c r="BU50" s="129"/>
      <c r="BV50" s="129"/>
      <c r="BW50" s="129"/>
      <c r="BX50" s="129"/>
      <c r="BY50" s="112"/>
      <c r="BZ50" s="112"/>
      <c r="CA50" s="112"/>
      <c r="CB50" s="112"/>
      <c r="CC50" s="112"/>
      <c r="CD50" s="112"/>
      <c r="CE50" s="112"/>
    </row>
    <row r="51" spans="1:83" ht="18" customHeight="1">
      <c r="A51" s="103"/>
      <c r="B51" s="92"/>
      <c r="C51" s="92"/>
      <c r="D51" s="91"/>
      <c r="E51" s="91"/>
      <c r="F51" s="91"/>
      <c r="G51" s="91"/>
      <c r="H51" s="91"/>
      <c r="I51" s="91"/>
      <c r="J51" s="93"/>
      <c r="K51" s="123"/>
      <c r="L51" s="85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14"/>
      <c r="AC51" s="14"/>
      <c r="AD51" s="60"/>
      <c r="AE51" s="14"/>
      <c r="AF51" s="14"/>
      <c r="AG51" s="60">
        <f t="shared" si="0"/>
        <v>52</v>
      </c>
      <c r="AH51" s="14"/>
      <c r="AI51" s="61">
        <f t="shared" si="1"/>
        <v>5100</v>
      </c>
      <c r="AJ51" s="14"/>
      <c r="AK51" s="60">
        <f t="shared" si="2"/>
        <v>49</v>
      </c>
      <c r="AL51" s="61"/>
      <c r="AM51" s="14"/>
      <c r="AN51" s="60">
        <f t="shared" si="4"/>
        <v>49</v>
      </c>
      <c r="AO51" s="14"/>
      <c r="AP51" s="14"/>
      <c r="AQ51" s="60"/>
      <c r="AR51" s="60">
        <f t="shared" si="5"/>
        <v>53</v>
      </c>
      <c r="AS51" s="115">
        <f t="shared" si="26"/>
        <v>44975</v>
      </c>
      <c r="AT51" s="129"/>
      <c r="AU51" s="129"/>
      <c r="AV51" s="129"/>
      <c r="AW51" s="129"/>
      <c r="AX51" s="129"/>
      <c r="AY51" s="129"/>
      <c r="AZ51" s="129"/>
      <c r="BA51" s="129"/>
      <c r="BB51" s="129"/>
      <c r="BC51" s="129"/>
      <c r="BD51" s="129"/>
      <c r="BE51" s="129"/>
      <c r="BF51" s="129"/>
      <c r="BG51" s="129"/>
      <c r="BH51" s="129"/>
      <c r="BI51" s="129"/>
      <c r="BJ51" s="129"/>
      <c r="BK51" s="129"/>
      <c r="BL51" s="129"/>
      <c r="BM51" s="129"/>
      <c r="BN51" s="129"/>
      <c r="BO51" s="129"/>
      <c r="BP51" s="129"/>
      <c r="BQ51" s="129"/>
      <c r="BR51" s="129"/>
      <c r="BS51" s="129"/>
      <c r="BT51" s="129"/>
      <c r="BU51" s="129"/>
      <c r="BV51" s="129"/>
      <c r="BW51" s="129"/>
      <c r="BX51" s="129"/>
      <c r="BY51" s="112"/>
      <c r="BZ51" s="112"/>
      <c r="CA51" s="112"/>
      <c r="CB51" s="112"/>
      <c r="CC51" s="112"/>
      <c r="CD51" s="112"/>
      <c r="CE51" s="112"/>
    </row>
    <row r="52" spans="1:83" ht="26.1" customHeight="1">
      <c r="A52" s="226" t="s">
        <v>77</v>
      </c>
      <c r="B52" s="227"/>
      <c r="C52" s="227"/>
      <c r="D52" s="227"/>
      <c r="E52" s="233" t="s">
        <v>108</v>
      </c>
      <c r="F52" s="234"/>
      <c r="G52" s="234"/>
      <c r="H52" s="234"/>
      <c r="I52" s="235"/>
      <c r="J52" s="100" t="s">
        <v>111</v>
      </c>
      <c r="K52" s="228" t="str">
        <f>IF(J52="klik &amp; kies aantal sets ---&gt;","",SUM(M52:O52))</f>
        <v/>
      </c>
      <c r="L52" s="229"/>
      <c r="M52" s="99">
        <f>IF($E52=$T$11,1*$J52,0)</f>
        <v>0</v>
      </c>
      <c r="N52" s="66">
        <f>IF($E52=$T$12,1.35*$J52,0)</f>
        <v>0</v>
      </c>
      <c r="O52" s="66">
        <f>IF($E52=$T$13,2*$J52,0)</f>
        <v>0</v>
      </c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14"/>
      <c r="AC52" s="14"/>
      <c r="AD52" s="60"/>
      <c r="AE52" s="14"/>
      <c r="AF52" s="14"/>
      <c r="AG52" s="60">
        <f t="shared" si="0"/>
        <v>53</v>
      </c>
      <c r="AH52" s="14"/>
      <c r="AI52" s="61">
        <f t="shared" si="1"/>
        <v>5200</v>
      </c>
      <c r="AJ52" s="14"/>
      <c r="AK52" s="60">
        <f t="shared" si="2"/>
        <v>50</v>
      </c>
      <c r="AL52" s="61"/>
      <c r="AM52" s="14"/>
      <c r="AN52" s="60">
        <f t="shared" si="4"/>
        <v>50</v>
      </c>
      <c r="AO52" s="14"/>
      <c r="AP52" s="14"/>
      <c r="AQ52" s="60"/>
      <c r="AR52" s="60">
        <f t="shared" si="5"/>
        <v>54</v>
      </c>
      <c r="AS52" s="115">
        <f t="shared" si="26"/>
        <v>44976</v>
      </c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12"/>
      <c r="BZ52" s="112"/>
      <c r="CA52" s="112"/>
      <c r="CB52" s="112"/>
      <c r="CC52" s="112"/>
      <c r="CD52" s="112"/>
      <c r="CE52" s="112"/>
    </row>
    <row r="53" spans="1:83" ht="11.25" customHeight="1">
      <c r="A53" s="102"/>
      <c r="B53" s="94"/>
      <c r="C53" s="94"/>
      <c r="D53" s="90"/>
      <c r="E53" s="95"/>
      <c r="F53" s="90"/>
      <c r="G53" s="90"/>
      <c r="H53" s="90"/>
      <c r="I53" s="96"/>
      <c r="J53" s="97"/>
      <c r="K53" s="96"/>
      <c r="L53" s="98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14"/>
      <c r="AC53" s="14"/>
      <c r="AD53" s="60"/>
      <c r="AE53" s="14"/>
      <c r="AF53" s="14"/>
      <c r="AG53" s="60">
        <f t="shared" si="0"/>
        <v>54</v>
      </c>
      <c r="AH53" s="14"/>
      <c r="AI53" s="61">
        <f t="shared" si="1"/>
        <v>5300</v>
      </c>
      <c r="AJ53" s="14"/>
      <c r="AK53" s="60">
        <f t="shared" si="2"/>
        <v>51</v>
      </c>
      <c r="AL53" s="61"/>
      <c r="AM53" s="14"/>
      <c r="AN53" s="60"/>
      <c r="AO53" s="14"/>
      <c r="AP53" s="14"/>
      <c r="AQ53" s="60"/>
      <c r="AR53" s="60">
        <f t="shared" si="5"/>
        <v>55</v>
      </c>
      <c r="AS53" s="115">
        <f t="shared" si="26"/>
        <v>44977</v>
      </c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  <c r="BU53" s="129"/>
      <c r="BV53" s="129"/>
      <c r="BW53" s="129"/>
      <c r="BX53" s="129"/>
      <c r="BY53" s="112"/>
      <c r="BZ53" s="112"/>
      <c r="CA53" s="112"/>
      <c r="CB53" s="112"/>
      <c r="CC53" s="112"/>
      <c r="CD53" s="112"/>
      <c r="CE53" s="112"/>
    </row>
    <row r="54" spans="1:83" ht="26.1" customHeight="1">
      <c r="A54" s="230" t="s">
        <v>78</v>
      </c>
      <c r="B54" s="231"/>
      <c r="C54" s="231"/>
      <c r="D54" s="232"/>
      <c r="E54" s="233" t="s">
        <v>114</v>
      </c>
      <c r="F54" s="234"/>
      <c r="G54" s="234"/>
      <c r="H54" s="234"/>
      <c r="I54" s="235"/>
      <c r="J54" s="101" t="s">
        <v>115</v>
      </c>
      <c r="K54" s="236" t="str">
        <f>IF(J54="klik &amp; kies aantal BBQ's ---&gt;","",SUM(M54:O54))</f>
        <v/>
      </c>
      <c r="L54" s="229"/>
      <c r="M54" s="99"/>
      <c r="N54" s="66">
        <f>IF($E54=$AV$3,45*$J54,0)</f>
        <v>0</v>
      </c>
      <c r="O54" s="66">
        <f>IF($E54=$AV$4,60*$J54,0)</f>
        <v>0</v>
      </c>
      <c r="P54" s="125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14"/>
      <c r="AC54" s="14"/>
      <c r="AD54" s="60"/>
      <c r="AE54" s="14"/>
      <c r="AF54" s="14"/>
      <c r="AG54" s="60">
        <f t="shared" si="0"/>
        <v>55</v>
      </c>
      <c r="AH54" s="14"/>
      <c r="AI54" s="61">
        <f t="shared" si="1"/>
        <v>5400</v>
      </c>
      <c r="AJ54" s="14"/>
      <c r="AK54" s="60">
        <f t="shared" si="2"/>
        <v>52</v>
      </c>
      <c r="AL54" s="61"/>
      <c r="AM54" s="14"/>
      <c r="AN54" s="60"/>
      <c r="AO54" s="14"/>
      <c r="AP54" s="14"/>
      <c r="AQ54" s="60"/>
      <c r="AR54" s="60">
        <f t="shared" si="5"/>
        <v>56</v>
      </c>
      <c r="AS54" s="115">
        <f t="shared" si="26"/>
        <v>44978</v>
      </c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  <c r="BU54" s="129"/>
      <c r="BV54" s="129"/>
      <c r="BW54" s="129"/>
      <c r="BX54" s="129"/>
      <c r="BY54" s="112"/>
      <c r="BZ54" s="112"/>
      <c r="CA54" s="112"/>
      <c r="CB54" s="112"/>
      <c r="CC54" s="112"/>
      <c r="CD54" s="112"/>
      <c r="CE54" s="112"/>
    </row>
    <row r="55" spans="1:83" ht="13.5" customHeight="1" thickBot="1">
      <c r="A55" s="89"/>
      <c r="B55" s="89"/>
      <c r="C55" s="89"/>
      <c r="D55" s="90"/>
      <c r="E55" s="90"/>
      <c r="F55" s="90"/>
      <c r="G55" s="90"/>
      <c r="H55" s="90"/>
      <c r="I55" s="90"/>
      <c r="J55" s="77"/>
      <c r="K55" s="88"/>
      <c r="L55" s="85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14"/>
      <c r="AC55" s="14"/>
      <c r="AD55" s="60"/>
      <c r="AE55" s="14"/>
      <c r="AF55" s="14"/>
      <c r="AG55" s="60">
        <f t="shared" si="0"/>
        <v>56</v>
      </c>
      <c r="AH55" s="14"/>
      <c r="AI55" s="61">
        <f t="shared" si="1"/>
        <v>5500</v>
      </c>
      <c r="AJ55" s="14"/>
      <c r="AK55" s="60">
        <f t="shared" si="2"/>
        <v>53</v>
      </c>
      <c r="AL55" s="61"/>
      <c r="AM55" s="14"/>
      <c r="AN55" s="60"/>
      <c r="AO55" s="14"/>
      <c r="AP55" s="14"/>
      <c r="AQ55" s="60"/>
      <c r="AR55" s="60">
        <f t="shared" si="5"/>
        <v>57</v>
      </c>
      <c r="AS55" s="115">
        <f t="shared" si="26"/>
        <v>44979</v>
      </c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12"/>
      <c r="BZ55" s="112"/>
      <c r="CA55" s="112"/>
      <c r="CB55" s="112"/>
      <c r="CC55" s="112"/>
      <c r="CD55" s="112"/>
      <c r="CE55" s="112"/>
    </row>
    <row r="56" spans="1:83" ht="26.1" customHeight="1">
      <c r="A56" s="19"/>
      <c r="B56" s="20"/>
      <c r="C56" s="20"/>
      <c r="D56" s="21"/>
      <c r="E56" s="21"/>
      <c r="F56" s="21"/>
      <c r="G56" s="21"/>
      <c r="H56" s="21"/>
      <c r="I56" s="22"/>
      <c r="J56" s="51" t="s">
        <v>15</v>
      </c>
      <c r="K56" s="224" t="str">
        <f>IF(SUM(K24:L54)=0,"",SUM(K24:L54))</f>
        <v/>
      </c>
      <c r="L56" s="225"/>
      <c r="M56" s="126"/>
      <c r="N56" s="125"/>
      <c r="O56" s="125"/>
      <c r="P56" s="125"/>
      <c r="Q56" s="125"/>
      <c r="R56" s="125"/>
      <c r="S56" s="125"/>
      <c r="T56" s="125"/>
      <c r="U56" s="125"/>
      <c r="V56" s="125"/>
      <c r="W56" s="114"/>
      <c r="X56" s="114"/>
      <c r="Y56" s="114"/>
      <c r="Z56" s="114"/>
      <c r="AA56" s="114"/>
      <c r="AB56" s="122"/>
      <c r="AC56" s="122"/>
      <c r="AD56" s="113"/>
      <c r="AE56" s="122"/>
      <c r="AF56" s="122"/>
      <c r="AG56" s="60">
        <f t="shared" si="0"/>
        <v>57</v>
      </c>
      <c r="AH56" s="14"/>
      <c r="AI56" s="61">
        <f t="shared" si="1"/>
        <v>5600</v>
      </c>
      <c r="AJ56" s="14"/>
      <c r="AK56" s="60">
        <f t="shared" si="2"/>
        <v>54</v>
      </c>
      <c r="AL56" s="124"/>
      <c r="AM56" s="122"/>
      <c r="AN56" s="113"/>
      <c r="AO56" s="122"/>
      <c r="AP56" s="122"/>
      <c r="AQ56" s="113"/>
      <c r="AR56" s="113">
        <f t="shared" si="5"/>
        <v>58</v>
      </c>
      <c r="AS56" s="121">
        <f t="shared" si="26"/>
        <v>44980</v>
      </c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</row>
    <row r="57" spans="1:83" ht="26.1" customHeight="1" thickBot="1">
      <c r="A57" s="237" t="s">
        <v>18</v>
      </c>
      <c r="B57" s="238"/>
      <c r="C57" s="238"/>
      <c r="D57" s="238"/>
      <c r="E57" s="238"/>
      <c r="F57" s="238"/>
      <c r="G57" s="238"/>
      <c r="H57" s="238"/>
      <c r="I57" s="239"/>
      <c r="J57" s="50"/>
      <c r="K57" s="222"/>
      <c r="L57" s="223"/>
      <c r="M57" s="122"/>
      <c r="N57" s="122"/>
      <c r="O57" s="122"/>
      <c r="P57" s="122"/>
      <c r="Q57" s="122"/>
      <c r="R57" s="122"/>
      <c r="S57" s="122"/>
      <c r="T57" s="122"/>
      <c r="U57" s="122"/>
      <c r="V57" s="125"/>
      <c r="W57" s="122"/>
      <c r="X57" s="122"/>
      <c r="Y57" s="122"/>
      <c r="Z57" s="122"/>
      <c r="AA57" s="122"/>
      <c r="AB57" s="122"/>
      <c r="AC57" s="122"/>
      <c r="AD57" s="113"/>
      <c r="AE57" s="122"/>
      <c r="AF57" s="122"/>
      <c r="AG57" s="60">
        <f t="shared" si="0"/>
        <v>58</v>
      </c>
      <c r="AH57" s="14"/>
      <c r="AI57" s="61">
        <f t="shared" si="1"/>
        <v>5700</v>
      </c>
      <c r="AJ57" s="14"/>
      <c r="AK57" s="60">
        <f t="shared" si="2"/>
        <v>55</v>
      </c>
      <c r="AL57" s="124"/>
      <c r="AM57" s="122"/>
      <c r="AN57" s="113"/>
      <c r="AO57" s="122"/>
      <c r="AP57" s="122"/>
      <c r="AQ57" s="113"/>
      <c r="AR57" s="113">
        <f t="shared" si="5"/>
        <v>59</v>
      </c>
      <c r="AS57" s="121">
        <f t="shared" si="26"/>
        <v>44981</v>
      </c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</row>
    <row r="58" spans="1:83" ht="26.1" customHeight="1" thickBot="1">
      <c r="A58" s="240" t="s">
        <v>16</v>
      </c>
      <c r="B58" s="241"/>
      <c r="C58" s="241"/>
      <c r="D58" s="241"/>
      <c r="E58" s="241"/>
      <c r="F58" s="241"/>
      <c r="G58" s="241"/>
      <c r="H58" s="241"/>
      <c r="I58" s="242"/>
      <c r="J58" s="45" t="s">
        <v>13</v>
      </c>
      <c r="K58" s="176" t="str">
        <f>K20</f>
        <v/>
      </c>
      <c r="L58" s="177"/>
      <c r="M58" s="114"/>
      <c r="N58" s="127"/>
      <c r="O58" s="127"/>
      <c r="P58" s="127"/>
      <c r="Q58" s="127"/>
      <c r="R58" s="128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13"/>
      <c r="AE58" s="122"/>
      <c r="AF58" s="122"/>
      <c r="AG58" s="60">
        <f t="shared" si="0"/>
        <v>59</v>
      </c>
      <c r="AH58" s="14"/>
      <c r="AI58" s="61">
        <f t="shared" si="1"/>
        <v>5800</v>
      </c>
      <c r="AJ58" s="14"/>
      <c r="AK58" s="60">
        <f t="shared" si="2"/>
        <v>56</v>
      </c>
      <c r="AL58" s="124"/>
      <c r="AM58" s="122"/>
      <c r="AN58" s="113"/>
      <c r="AO58" s="122"/>
      <c r="AP58" s="122"/>
      <c r="AQ58" s="113"/>
      <c r="AR58" s="113">
        <f t="shared" si="5"/>
        <v>60</v>
      </c>
      <c r="AS58" s="121">
        <f t="shared" si="26"/>
        <v>44982</v>
      </c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</row>
    <row r="59" spans="1:83" ht="26.1" customHeight="1" thickBot="1">
      <c r="A59" s="243"/>
      <c r="B59" s="244"/>
      <c r="C59" s="244"/>
      <c r="D59" s="244"/>
      <c r="E59" s="244"/>
      <c r="F59" s="244"/>
      <c r="G59" s="244"/>
      <c r="H59" s="244"/>
      <c r="I59" s="245"/>
      <c r="J59" s="46" t="s">
        <v>14</v>
      </c>
      <c r="K59" s="253" t="str">
        <f>IF(SUM(K56:L58)=0,"",SUM(K56:L58))</f>
        <v/>
      </c>
      <c r="L59" s="254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13"/>
      <c r="AE59" s="122"/>
      <c r="AF59" s="122"/>
      <c r="AG59" s="60">
        <f t="shared" si="0"/>
        <v>60</v>
      </c>
      <c r="AH59" s="14"/>
      <c r="AI59" s="61">
        <f t="shared" si="1"/>
        <v>5900</v>
      </c>
      <c r="AJ59" s="14"/>
      <c r="AK59" s="60">
        <f t="shared" si="2"/>
        <v>57</v>
      </c>
      <c r="AL59" s="124"/>
      <c r="AM59" s="122"/>
      <c r="AN59" s="122"/>
      <c r="AO59" s="122"/>
      <c r="AP59" s="122"/>
      <c r="AQ59" s="113"/>
      <c r="AR59" s="113">
        <f t="shared" si="5"/>
        <v>61</v>
      </c>
      <c r="AS59" s="121">
        <f t="shared" si="26"/>
        <v>44983</v>
      </c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</row>
    <row r="60" spans="1:83" ht="24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13"/>
      <c r="AE60" s="122"/>
      <c r="AF60" s="122"/>
      <c r="AG60" s="60">
        <f t="shared" si="0"/>
        <v>61</v>
      </c>
      <c r="AH60" s="14"/>
      <c r="AI60" s="61">
        <f t="shared" si="1"/>
        <v>6000</v>
      </c>
      <c r="AJ60" s="14"/>
      <c r="AK60" s="60">
        <f t="shared" si="2"/>
        <v>58</v>
      </c>
      <c r="AL60" s="124"/>
      <c r="AM60" s="122"/>
      <c r="AN60" s="122"/>
      <c r="AO60" s="122"/>
      <c r="AP60" s="122"/>
      <c r="AQ60" s="113"/>
      <c r="AR60" s="113">
        <f t="shared" si="5"/>
        <v>62</v>
      </c>
      <c r="AS60" s="121">
        <f t="shared" si="26"/>
        <v>44984</v>
      </c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</row>
    <row r="61" spans="1:8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13"/>
      <c r="AE61" s="122"/>
      <c r="AF61" s="122"/>
      <c r="AG61" s="60">
        <f t="shared" si="0"/>
        <v>62</v>
      </c>
      <c r="AH61" s="14"/>
      <c r="AI61" s="61">
        <f t="shared" si="1"/>
        <v>6100</v>
      </c>
      <c r="AJ61" s="14"/>
      <c r="AK61" s="60">
        <f t="shared" si="2"/>
        <v>59</v>
      </c>
      <c r="AL61" s="124"/>
      <c r="AM61" s="122"/>
      <c r="AN61" s="122"/>
      <c r="AO61" s="122"/>
      <c r="AP61" s="122"/>
      <c r="AQ61" s="113"/>
      <c r="AR61" s="113">
        <f t="shared" si="5"/>
        <v>63</v>
      </c>
      <c r="AS61" s="121">
        <f t="shared" si="26"/>
        <v>44985</v>
      </c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</row>
    <row r="62" spans="1:8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13"/>
      <c r="AE62" s="122"/>
      <c r="AF62" s="122"/>
      <c r="AG62" s="60">
        <f t="shared" si="0"/>
        <v>63</v>
      </c>
      <c r="AH62" s="14"/>
      <c r="AI62" s="61">
        <f t="shared" si="1"/>
        <v>6200</v>
      </c>
      <c r="AJ62" s="14"/>
      <c r="AK62" s="60">
        <f t="shared" si="2"/>
        <v>60</v>
      </c>
      <c r="AL62" s="124"/>
      <c r="AM62" s="122"/>
      <c r="AN62" s="122"/>
      <c r="AO62" s="122"/>
      <c r="AP62" s="122"/>
      <c r="AQ62" s="113"/>
      <c r="AR62" s="113">
        <f t="shared" si="5"/>
        <v>64</v>
      </c>
      <c r="AS62" s="121">
        <f t="shared" si="26"/>
        <v>44986</v>
      </c>
      <c r="AT62" s="112"/>
      <c r="AU62" s="112"/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2"/>
      <c r="BJ62" s="112"/>
      <c r="BK62" s="112"/>
      <c r="BL62" s="112"/>
      <c r="BM62" s="112"/>
      <c r="BN62" s="112"/>
      <c r="BO62" s="112"/>
      <c r="BP62" s="112"/>
      <c r="BQ62" s="112"/>
      <c r="BR62" s="112"/>
      <c r="BS62" s="112"/>
      <c r="BT62" s="112"/>
      <c r="BU62" s="112"/>
      <c r="BV62" s="112"/>
      <c r="BW62" s="112"/>
      <c r="BX62" s="112"/>
      <c r="BY62" s="112"/>
      <c r="BZ62" s="112"/>
      <c r="CA62" s="112"/>
      <c r="CB62" s="112"/>
      <c r="CC62" s="112"/>
      <c r="CD62" s="112"/>
      <c r="CE62" s="112"/>
    </row>
    <row r="63" spans="1:8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13"/>
      <c r="AE63" s="122"/>
      <c r="AF63" s="122"/>
      <c r="AG63" s="60">
        <f t="shared" si="0"/>
        <v>64</v>
      </c>
      <c r="AH63" s="14"/>
      <c r="AI63" s="61">
        <f t="shared" si="1"/>
        <v>6300</v>
      </c>
      <c r="AJ63" s="14"/>
      <c r="AK63" s="60">
        <f t="shared" si="2"/>
        <v>61</v>
      </c>
      <c r="AL63" s="124"/>
      <c r="AM63" s="122"/>
      <c r="AN63" s="122"/>
      <c r="AO63" s="122"/>
      <c r="AP63" s="122"/>
      <c r="AQ63" s="113"/>
      <c r="AR63" s="113">
        <f t="shared" si="5"/>
        <v>65</v>
      </c>
      <c r="AS63" s="121">
        <f t="shared" si="26"/>
        <v>44987</v>
      </c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</row>
    <row r="64" spans="1:8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  <c r="AB64" s="122"/>
      <c r="AC64" s="122"/>
      <c r="AD64" s="113"/>
      <c r="AE64" s="122"/>
      <c r="AF64" s="122"/>
      <c r="AG64" s="60">
        <f t="shared" si="0"/>
        <v>65</v>
      </c>
      <c r="AH64" s="14"/>
      <c r="AI64" s="61">
        <f t="shared" si="1"/>
        <v>6400</v>
      </c>
      <c r="AJ64" s="14"/>
      <c r="AK64" s="60">
        <f t="shared" si="2"/>
        <v>62</v>
      </c>
      <c r="AL64" s="124"/>
      <c r="AM64" s="122"/>
      <c r="AN64" s="122"/>
      <c r="AO64" s="122"/>
      <c r="AP64" s="122"/>
      <c r="AQ64" s="113"/>
      <c r="AR64" s="113">
        <f t="shared" si="5"/>
        <v>66</v>
      </c>
      <c r="AS64" s="121">
        <f t="shared" si="26"/>
        <v>44988</v>
      </c>
      <c r="AT64" s="112"/>
      <c r="AU64" s="112"/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  <c r="BF64" s="112"/>
      <c r="BG64" s="112"/>
      <c r="BH64" s="112"/>
      <c r="BI64" s="112"/>
      <c r="BJ64" s="112"/>
      <c r="BK64" s="112"/>
      <c r="BL64" s="112"/>
      <c r="BM64" s="112"/>
      <c r="BN64" s="112"/>
      <c r="BO64" s="112"/>
      <c r="BP64" s="112"/>
      <c r="BQ64" s="112"/>
      <c r="BR64" s="112"/>
      <c r="BS64" s="112"/>
      <c r="BT64" s="112"/>
      <c r="BU64" s="112"/>
      <c r="BV64" s="112"/>
      <c r="BW64" s="112"/>
      <c r="BX64" s="112"/>
      <c r="BY64" s="112"/>
      <c r="BZ64" s="112"/>
      <c r="CA64" s="112"/>
      <c r="CB64" s="112"/>
      <c r="CC64" s="112"/>
      <c r="CD64" s="112"/>
      <c r="CE64" s="112"/>
    </row>
    <row r="65" spans="1:8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13"/>
      <c r="AE65" s="122"/>
      <c r="AF65" s="122"/>
      <c r="AG65" s="60">
        <f t="shared" si="0"/>
        <v>66</v>
      </c>
      <c r="AH65" s="14"/>
      <c r="AI65" s="61">
        <f t="shared" si="1"/>
        <v>6500</v>
      </c>
      <c r="AJ65" s="14"/>
      <c r="AK65" s="60">
        <f t="shared" si="2"/>
        <v>63</v>
      </c>
      <c r="AL65" s="124"/>
      <c r="AM65" s="122"/>
      <c r="AN65" s="122"/>
      <c r="AO65" s="122"/>
      <c r="AP65" s="122"/>
      <c r="AQ65" s="113"/>
      <c r="AR65" s="113">
        <f t="shared" si="5"/>
        <v>67</v>
      </c>
      <c r="AS65" s="121">
        <f t="shared" si="26"/>
        <v>44989</v>
      </c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BM65" s="112"/>
      <c r="BN65" s="112"/>
      <c r="BO65" s="112"/>
      <c r="BP65" s="112"/>
      <c r="BQ65" s="112"/>
      <c r="BR65" s="112"/>
      <c r="BS65" s="112"/>
      <c r="BT65" s="112"/>
      <c r="BU65" s="112"/>
      <c r="BV65" s="112"/>
      <c r="BW65" s="112"/>
      <c r="BX65" s="112"/>
      <c r="BY65" s="112"/>
      <c r="BZ65" s="112"/>
      <c r="CA65" s="112"/>
      <c r="CB65" s="112"/>
      <c r="CC65" s="112"/>
      <c r="CD65" s="112"/>
      <c r="CE65" s="112"/>
    </row>
    <row r="66" spans="1:8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13"/>
      <c r="AE66" s="122"/>
      <c r="AF66" s="122"/>
      <c r="AG66" s="60">
        <f t="shared" si="0"/>
        <v>67</v>
      </c>
      <c r="AH66" s="14"/>
      <c r="AI66" s="61">
        <f t="shared" si="1"/>
        <v>6600</v>
      </c>
      <c r="AJ66" s="14"/>
      <c r="AK66" s="60">
        <f t="shared" si="2"/>
        <v>64</v>
      </c>
      <c r="AL66" s="124"/>
      <c r="AM66" s="122"/>
      <c r="AN66" s="122"/>
      <c r="AO66" s="122"/>
      <c r="AP66" s="122"/>
      <c r="AQ66" s="113"/>
      <c r="AR66" s="113">
        <f t="shared" si="5"/>
        <v>68</v>
      </c>
      <c r="AS66" s="121">
        <f t="shared" si="26"/>
        <v>44990</v>
      </c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112"/>
      <c r="CE66" s="112"/>
    </row>
    <row r="67" spans="1:8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13"/>
      <c r="AE67" s="122"/>
      <c r="AF67" s="122"/>
      <c r="AG67" s="60">
        <f t="shared" si="0"/>
        <v>68</v>
      </c>
      <c r="AH67" s="14"/>
      <c r="AI67" s="61">
        <f t="shared" si="1"/>
        <v>6700</v>
      </c>
      <c r="AJ67" s="14"/>
      <c r="AK67" s="60">
        <f t="shared" si="2"/>
        <v>65</v>
      </c>
      <c r="AL67" s="124"/>
      <c r="AM67" s="122"/>
      <c r="AN67" s="122"/>
      <c r="AO67" s="122"/>
      <c r="AP67" s="122"/>
      <c r="AQ67" s="113"/>
      <c r="AR67" s="113">
        <f t="shared" si="5"/>
        <v>69</v>
      </c>
      <c r="AS67" s="121">
        <f t="shared" si="26"/>
        <v>44991</v>
      </c>
      <c r="AT67" s="112"/>
      <c r="AU67" s="112"/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2"/>
      <c r="BJ67" s="112"/>
      <c r="BK67" s="112"/>
      <c r="BL67" s="112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</row>
    <row r="68" spans="1:8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/>
      <c r="AD68" s="113"/>
      <c r="AE68" s="122"/>
      <c r="AF68" s="122"/>
      <c r="AG68" s="60">
        <f t="shared" si="0"/>
        <v>69</v>
      </c>
      <c r="AH68" s="14"/>
      <c r="AI68" s="61">
        <f t="shared" si="1"/>
        <v>6800</v>
      </c>
      <c r="AJ68" s="14"/>
      <c r="AK68" s="60">
        <f t="shared" si="2"/>
        <v>66</v>
      </c>
      <c r="AL68" s="124"/>
      <c r="AM68" s="122"/>
      <c r="AN68" s="122"/>
      <c r="AO68" s="122"/>
      <c r="AP68" s="122"/>
      <c r="AQ68" s="113"/>
      <c r="AR68" s="113">
        <f t="shared" si="5"/>
        <v>70</v>
      </c>
      <c r="AS68" s="121">
        <f t="shared" si="26"/>
        <v>44992</v>
      </c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  <c r="BF68" s="112"/>
      <c r="BG68" s="112"/>
      <c r="BH68" s="112"/>
      <c r="BI68" s="112"/>
      <c r="BJ68" s="112"/>
      <c r="BK68" s="112"/>
      <c r="BL68" s="112"/>
      <c r="BM68" s="112"/>
      <c r="BN68" s="112"/>
      <c r="BO68" s="112"/>
      <c r="BP68" s="112"/>
      <c r="BQ68" s="112"/>
      <c r="BR68" s="112"/>
      <c r="BS68" s="112"/>
      <c r="BT68" s="112"/>
      <c r="BU68" s="112"/>
      <c r="BV68" s="112"/>
      <c r="BW68" s="112"/>
      <c r="BX68" s="112"/>
      <c r="BY68" s="112"/>
      <c r="BZ68" s="112"/>
      <c r="CA68" s="112"/>
      <c r="CB68" s="112"/>
      <c r="CC68" s="112"/>
      <c r="CD68" s="112"/>
      <c r="CE68" s="112"/>
    </row>
    <row r="69" spans="1:8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13"/>
      <c r="AE69" s="122"/>
      <c r="AF69" s="122"/>
      <c r="AG69" s="60">
        <f t="shared" si="0"/>
        <v>70</v>
      </c>
      <c r="AH69" s="14"/>
      <c r="AI69" s="61">
        <f t="shared" si="1"/>
        <v>6900</v>
      </c>
      <c r="AJ69" s="14"/>
      <c r="AK69" s="60">
        <f t="shared" si="2"/>
        <v>67</v>
      </c>
      <c r="AL69" s="124"/>
      <c r="AM69" s="122"/>
      <c r="AN69" s="122"/>
      <c r="AO69" s="122"/>
      <c r="AP69" s="122"/>
      <c r="AQ69" s="113"/>
      <c r="AR69" s="113">
        <f t="shared" ref="AR69" si="45">SUM(AR68+1)</f>
        <v>71</v>
      </c>
      <c r="AS69" s="121">
        <f t="shared" si="26"/>
        <v>44993</v>
      </c>
      <c r="AT69" s="112"/>
      <c r="AU69" s="112"/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  <c r="BF69" s="112"/>
      <c r="BG69" s="112"/>
      <c r="BH69" s="112"/>
      <c r="BI69" s="112"/>
      <c r="BJ69" s="112"/>
      <c r="BK69" s="112"/>
      <c r="BL69" s="112"/>
      <c r="BM69" s="112"/>
      <c r="BN69" s="112"/>
      <c r="BO69" s="112"/>
      <c r="BP69" s="112"/>
      <c r="BQ69" s="112"/>
      <c r="BR69" s="112"/>
      <c r="BS69" s="112"/>
      <c r="BT69" s="112"/>
      <c r="BU69" s="112"/>
      <c r="BV69" s="112"/>
      <c r="BW69" s="112"/>
      <c r="BX69" s="112"/>
      <c r="BY69" s="112"/>
      <c r="BZ69" s="112"/>
      <c r="CA69" s="112"/>
      <c r="CB69" s="112"/>
      <c r="CC69" s="112"/>
      <c r="CD69" s="112"/>
      <c r="CE69" s="112"/>
    </row>
    <row r="70" spans="1:8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AD70" s="113"/>
      <c r="AE70" s="122"/>
      <c r="AF70" s="122"/>
      <c r="AG70" s="60">
        <f t="shared" si="0"/>
        <v>71</v>
      </c>
      <c r="AH70" s="14"/>
      <c r="AI70" s="61">
        <f t="shared" si="1"/>
        <v>7000</v>
      </c>
      <c r="AJ70" s="14"/>
      <c r="AK70" s="60">
        <f t="shared" si="2"/>
        <v>68</v>
      </c>
      <c r="AL70" s="124"/>
      <c r="AM70" s="122"/>
      <c r="AN70" s="122"/>
      <c r="AO70" s="122"/>
      <c r="AP70" s="122"/>
      <c r="AQ70" s="113"/>
      <c r="AR70" s="113">
        <f t="shared" ref="AR70:AR98" si="46">SUM(AR69+1)</f>
        <v>72</v>
      </c>
      <c r="AS70" s="121">
        <f t="shared" si="26"/>
        <v>44994</v>
      </c>
      <c r="AT70" s="112"/>
      <c r="AU70" s="112"/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2"/>
      <c r="BJ70" s="112"/>
      <c r="BK70" s="112"/>
      <c r="BL70" s="112"/>
      <c r="BM70" s="112"/>
      <c r="BN70" s="112"/>
      <c r="BO70" s="112"/>
      <c r="BP70" s="112"/>
      <c r="BQ70" s="112"/>
      <c r="BR70" s="112"/>
      <c r="BS70" s="112"/>
      <c r="BT70" s="112"/>
      <c r="BU70" s="112"/>
      <c r="BV70" s="112"/>
      <c r="BW70" s="112"/>
      <c r="BX70" s="112"/>
      <c r="BY70" s="112"/>
      <c r="BZ70" s="112"/>
      <c r="CA70" s="112"/>
      <c r="CB70" s="112"/>
      <c r="CC70" s="112"/>
      <c r="CD70" s="112"/>
      <c r="CE70" s="112"/>
    </row>
    <row r="71" spans="1:8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13"/>
      <c r="AE71" s="122"/>
      <c r="AF71" s="122"/>
      <c r="AG71" s="60">
        <f t="shared" si="0"/>
        <v>72</v>
      </c>
      <c r="AH71" s="14"/>
      <c r="AI71" s="61">
        <f t="shared" si="1"/>
        <v>7100</v>
      </c>
      <c r="AJ71" s="14"/>
      <c r="AK71" s="60">
        <f t="shared" si="2"/>
        <v>69</v>
      </c>
      <c r="AL71" s="124"/>
      <c r="AM71" s="122"/>
      <c r="AN71" s="122"/>
      <c r="AO71" s="122"/>
      <c r="AP71" s="122"/>
      <c r="AQ71" s="113"/>
      <c r="AR71" s="113">
        <f t="shared" si="46"/>
        <v>73</v>
      </c>
      <c r="AS71" s="121">
        <f t="shared" si="26"/>
        <v>44995</v>
      </c>
      <c r="AT71" s="112"/>
      <c r="AU71" s="112"/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2"/>
      <c r="BJ71" s="112"/>
      <c r="BK71" s="112"/>
      <c r="BL71" s="112"/>
      <c r="BM71" s="112"/>
      <c r="BN71" s="112"/>
      <c r="BO71" s="112"/>
      <c r="BP71" s="112"/>
      <c r="BQ71" s="112"/>
      <c r="BR71" s="112"/>
      <c r="BS71" s="112"/>
      <c r="BT71" s="112"/>
      <c r="BU71" s="112"/>
      <c r="BV71" s="112"/>
      <c r="BW71" s="112"/>
      <c r="BX71" s="112"/>
      <c r="BY71" s="112"/>
      <c r="BZ71" s="112"/>
      <c r="CA71" s="112"/>
      <c r="CB71" s="112"/>
      <c r="CC71" s="112"/>
      <c r="CD71" s="112"/>
      <c r="CE71" s="112"/>
    </row>
    <row r="72" spans="1:8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13"/>
      <c r="AE72" s="122"/>
      <c r="AF72" s="122"/>
      <c r="AG72" s="60">
        <f t="shared" si="0"/>
        <v>73</v>
      </c>
      <c r="AH72" s="14"/>
      <c r="AI72" s="61">
        <f t="shared" si="1"/>
        <v>7200</v>
      </c>
      <c r="AJ72" s="14"/>
      <c r="AK72" s="60">
        <f t="shared" si="2"/>
        <v>70</v>
      </c>
      <c r="AL72" s="124"/>
      <c r="AM72" s="122"/>
      <c r="AN72" s="122"/>
      <c r="AO72" s="122"/>
      <c r="AP72" s="122"/>
      <c r="AQ72" s="113"/>
      <c r="AR72" s="113">
        <f t="shared" si="46"/>
        <v>74</v>
      </c>
      <c r="AS72" s="121">
        <f t="shared" si="26"/>
        <v>44996</v>
      </c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2"/>
      <c r="BQ72" s="112"/>
      <c r="BR72" s="112"/>
      <c r="BS72" s="112"/>
      <c r="BT72" s="112"/>
      <c r="BU72" s="112"/>
      <c r="BV72" s="112"/>
      <c r="BW72" s="112"/>
      <c r="BX72" s="112"/>
      <c r="BY72" s="112"/>
      <c r="BZ72" s="112"/>
      <c r="CA72" s="112"/>
      <c r="CB72" s="112"/>
      <c r="CC72" s="112"/>
      <c r="CD72" s="112"/>
      <c r="CE72" s="112"/>
    </row>
    <row r="73" spans="1:8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  <c r="AC73" s="122"/>
      <c r="AD73" s="113"/>
      <c r="AE73" s="122"/>
      <c r="AF73" s="122"/>
      <c r="AG73" s="60">
        <f t="shared" si="0"/>
        <v>74</v>
      </c>
      <c r="AH73" s="14"/>
      <c r="AI73" s="61">
        <f t="shared" si="1"/>
        <v>7300</v>
      </c>
      <c r="AJ73" s="14"/>
      <c r="AK73" s="60">
        <f t="shared" si="2"/>
        <v>71</v>
      </c>
      <c r="AL73" s="124"/>
      <c r="AM73" s="122"/>
      <c r="AN73" s="122"/>
      <c r="AO73" s="122"/>
      <c r="AP73" s="122"/>
      <c r="AQ73" s="113"/>
      <c r="AR73" s="113">
        <f t="shared" si="46"/>
        <v>75</v>
      </c>
      <c r="AS73" s="121">
        <f t="shared" si="26"/>
        <v>44997</v>
      </c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</row>
    <row r="74" spans="1:8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13"/>
      <c r="AE74" s="122"/>
      <c r="AF74" s="122"/>
      <c r="AG74" s="60">
        <f t="shared" si="0"/>
        <v>75</v>
      </c>
      <c r="AH74" s="14"/>
      <c r="AI74" s="61">
        <f t="shared" si="1"/>
        <v>7400</v>
      </c>
      <c r="AJ74" s="14"/>
      <c r="AK74" s="60">
        <f t="shared" si="2"/>
        <v>72</v>
      </c>
      <c r="AL74" s="124"/>
      <c r="AM74" s="122"/>
      <c r="AN74" s="122"/>
      <c r="AO74" s="122"/>
      <c r="AP74" s="122"/>
      <c r="AQ74" s="113"/>
      <c r="AR74" s="113">
        <f t="shared" si="46"/>
        <v>76</v>
      </c>
      <c r="AS74" s="121">
        <f t="shared" si="26"/>
        <v>44998</v>
      </c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</row>
    <row r="75" spans="1:8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13"/>
      <c r="AE75" s="122"/>
      <c r="AF75" s="122"/>
      <c r="AG75" s="60">
        <f t="shared" si="0"/>
        <v>76</v>
      </c>
      <c r="AH75" s="14"/>
      <c r="AI75" s="61">
        <f t="shared" si="1"/>
        <v>7500</v>
      </c>
      <c r="AJ75" s="14"/>
      <c r="AK75" s="60">
        <f t="shared" si="2"/>
        <v>73</v>
      </c>
      <c r="AL75" s="124"/>
      <c r="AM75" s="122"/>
      <c r="AN75" s="122"/>
      <c r="AO75" s="122"/>
      <c r="AP75" s="122"/>
      <c r="AQ75" s="113"/>
      <c r="AR75" s="113">
        <f t="shared" si="46"/>
        <v>77</v>
      </c>
      <c r="AS75" s="121">
        <f t="shared" si="26"/>
        <v>44999</v>
      </c>
      <c r="AT75" s="112"/>
      <c r="AU75" s="112"/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</row>
    <row r="76" spans="1:8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13"/>
      <c r="AE76" s="122"/>
      <c r="AF76" s="122"/>
      <c r="AG76" s="60">
        <f t="shared" si="0"/>
        <v>77</v>
      </c>
      <c r="AH76" s="14"/>
      <c r="AI76" s="61">
        <f t="shared" si="1"/>
        <v>7600</v>
      </c>
      <c r="AJ76" s="14"/>
      <c r="AK76" s="60">
        <f t="shared" si="2"/>
        <v>74</v>
      </c>
      <c r="AL76" s="124"/>
      <c r="AM76" s="122"/>
      <c r="AN76" s="122"/>
      <c r="AO76" s="122"/>
      <c r="AP76" s="122"/>
      <c r="AQ76" s="113"/>
      <c r="AR76" s="113">
        <f t="shared" si="46"/>
        <v>78</v>
      </c>
      <c r="AS76" s="121">
        <f t="shared" si="26"/>
        <v>45000</v>
      </c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</row>
    <row r="77" spans="1:8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13"/>
      <c r="AE77" s="122"/>
      <c r="AF77" s="122"/>
      <c r="AG77" s="60">
        <f t="shared" si="0"/>
        <v>78</v>
      </c>
      <c r="AH77" s="14"/>
      <c r="AI77" s="61">
        <f t="shared" si="1"/>
        <v>7700</v>
      </c>
      <c r="AJ77" s="14"/>
      <c r="AK77" s="60">
        <f t="shared" si="2"/>
        <v>75</v>
      </c>
      <c r="AL77" s="124"/>
      <c r="AM77" s="122"/>
      <c r="AN77" s="122"/>
      <c r="AO77" s="122"/>
      <c r="AP77" s="122"/>
      <c r="AQ77" s="113"/>
      <c r="AR77" s="113">
        <f t="shared" si="46"/>
        <v>79</v>
      </c>
      <c r="AS77" s="121">
        <f t="shared" si="26"/>
        <v>45001</v>
      </c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</row>
    <row r="78" spans="1:8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13"/>
      <c r="AE78" s="122"/>
      <c r="AF78" s="122"/>
      <c r="AG78" s="60">
        <f t="shared" si="0"/>
        <v>79</v>
      </c>
      <c r="AH78" s="14"/>
      <c r="AI78" s="61">
        <f t="shared" si="1"/>
        <v>7800</v>
      </c>
      <c r="AJ78" s="14"/>
      <c r="AK78" s="60">
        <f t="shared" si="2"/>
        <v>76</v>
      </c>
      <c r="AL78" s="124"/>
      <c r="AM78" s="122"/>
      <c r="AN78" s="122"/>
      <c r="AO78" s="122"/>
      <c r="AP78" s="122"/>
      <c r="AQ78" s="113"/>
      <c r="AR78" s="113">
        <f t="shared" si="46"/>
        <v>80</v>
      </c>
      <c r="AS78" s="121">
        <f t="shared" si="26"/>
        <v>45002</v>
      </c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</row>
    <row r="79" spans="1:8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13"/>
      <c r="AE79" s="122"/>
      <c r="AF79" s="122"/>
      <c r="AG79" s="60">
        <f t="shared" si="0"/>
        <v>80</v>
      </c>
      <c r="AH79" s="14"/>
      <c r="AI79" s="61">
        <f t="shared" si="1"/>
        <v>7900</v>
      </c>
      <c r="AJ79" s="14"/>
      <c r="AK79" s="60">
        <f t="shared" si="2"/>
        <v>77</v>
      </c>
      <c r="AL79" s="124"/>
      <c r="AM79" s="122"/>
      <c r="AN79" s="122"/>
      <c r="AO79" s="122"/>
      <c r="AP79" s="122"/>
      <c r="AQ79" s="113"/>
      <c r="AR79" s="113">
        <f t="shared" si="46"/>
        <v>81</v>
      </c>
      <c r="AS79" s="121">
        <f t="shared" si="26"/>
        <v>45003</v>
      </c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</row>
    <row r="80" spans="1:8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13"/>
      <c r="AE80" s="122"/>
      <c r="AF80" s="122"/>
      <c r="AG80" s="60">
        <f t="shared" si="0"/>
        <v>81</v>
      </c>
      <c r="AH80" s="14"/>
      <c r="AI80" s="61">
        <f t="shared" si="1"/>
        <v>8000</v>
      </c>
      <c r="AJ80" s="14"/>
      <c r="AK80" s="60">
        <f t="shared" si="2"/>
        <v>78</v>
      </c>
      <c r="AL80" s="124"/>
      <c r="AM80" s="122"/>
      <c r="AN80" s="122"/>
      <c r="AO80" s="122"/>
      <c r="AP80" s="122"/>
      <c r="AQ80" s="113"/>
      <c r="AR80" s="113">
        <f t="shared" si="46"/>
        <v>82</v>
      </c>
      <c r="AS80" s="121">
        <f t="shared" si="26"/>
        <v>45004</v>
      </c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</row>
    <row r="81" spans="1:8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13"/>
      <c r="AE81" s="122"/>
      <c r="AF81" s="122"/>
      <c r="AG81" s="60">
        <f t="shared" ref="AG81:AG119" si="47">SUM(AG80+1)</f>
        <v>82</v>
      </c>
      <c r="AH81" s="14"/>
      <c r="AI81" s="61"/>
      <c r="AJ81" s="14"/>
      <c r="AK81" s="60">
        <f t="shared" ref="AK81:AK102" si="48">SUM(AK80+1)</f>
        <v>79</v>
      </c>
      <c r="AL81" s="124"/>
      <c r="AM81" s="122"/>
      <c r="AN81" s="122"/>
      <c r="AO81" s="122"/>
      <c r="AP81" s="122"/>
      <c r="AQ81" s="113"/>
      <c r="AR81" s="113">
        <f t="shared" si="46"/>
        <v>83</v>
      </c>
      <c r="AS81" s="121">
        <f t="shared" si="26"/>
        <v>45005</v>
      </c>
      <c r="AT81" s="112"/>
      <c r="AU81" s="112"/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</row>
    <row r="82" spans="1:8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  <c r="AC82" s="122"/>
      <c r="AD82" s="113"/>
      <c r="AE82" s="122"/>
      <c r="AF82" s="122"/>
      <c r="AG82" s="60">
        <f t="shared" si="47"/>
        <v>83</v>
      </c>
      <c r="AH82" s="14"/>
      <c r="AI82" s="61"/>
      <c r="AJ82" s="14"/>
      <c r="AK82" s="60">
        <f t="shared" si="48"/>
        <v>80</v>
      </c>
      <c r="AL82" s="124"/>
      <c r="AM82" s="122"/>
      <c r="AN82" s="122"/>
      <c r="AO82" s="122"/>
      <c r="AP82" s="122"/>
      <c r="AQ82" s="113"/>
      <c r="AR82" s="113">
        <f t="shared" si="46"/>
        <v>84</v>
      </c>
      <c r="AS82" s="121">
        <f t="shared" si="26"/>
        <v>45006</v>
      </c>
      <c r="AT82" s="112"/>
      <c r="AU82" s="112"/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</row>
    <row r="83" spans="1: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13"/>
      <c r="AE83" s="122"/>
      <c r="AF83" s="122"/>
      <c r="AG83" s="60">
        <f t="shared" si="47"/>
        <v>84</v>
      </c>
      <c r="AH83" s="14"/>
      <c r="AI83" s="61"/>
      <c r="AJ83" s="14"/>
      <c r="AK83" s="60">
        <f t="shared" si="48"/>
        <v>81</v>
      </c>
      <c r="AL83" s="124"/>
      <c r="AM83" s="122"/>
      <c r="AN83" s="122"/>
      <c r="AO83" s="122"/>
      <c r="AP83" s="122"/>
      <c r="AQ83" s="113"/>
      <c r="AR83" s="113">
        <f t="shared" si="46"/>
        <v>85</v>
      </c>
      <c r="AS83" s="121">
        <f t="shared" si="26"/>
        <v>45007</v>
      </c>
      <c r="AT83" s="112"/>
      <c r="AU83" s="112"/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</row>
    <row r="84" spans="1:8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13"/>
      <c r="AE84" s="122"/>
      <c r="AF84" s="122"/>
      <c r="AG84" s="60">
        <f t="shared" si="47"/>
        <v>85</v>
      </c>
      <c r="AH84" s="14"/>
      <c r="AI84" s="61"/>
      <c r="AJ84" s="14"/>
      <c r="AK84" s="60">
        <f t="shared" si="48"/>
        <v>82</v>
      </c>
      <c r="AL84" s="124"/>
      <c r="AM84" s="122"/>
      <c r="AN84" s="122"/>
      <c r="AO84" s="122"/>
      <c r="AP84" s="122"/>
      <c r="AQ84" s="113"/>
      <c r="AR84" s="113">
        <f t="shared" si="46"/>
        <v>86</v>
      </c>
      <c r="AS84" s="121">
        <f t="shared" si="26"/>
        <v>45008</v>
      </c>
      <c r="AT84" s="112"/>
      <c r="AU84" s="112"/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</row>
    <row r="85" spans="1:8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13"/>
      <c r="AE85" s="122"/>
      <c r="AF85" s="122"/>
      <c r="AG85" s="60">
        <f t="shared" si="47"/>
        <v>86</v>
      </c>
      <c r="AH85" s="14"/>
      <c r="AI85" s="61"/>
      <c r="AJ85" s="14"/>
      <c r="AK85" s="60">
        <f t="shared" si="48"/>
        <v>83</v>
      </c>
      <c r="AL85" s="124"/>
      <c r="AM85" s="122"/>
      <c r="AN85" s="122"/>
      <c r="AO85" s="122"/>
      <c r="AP85" s="122"/>
      <c r="AQ85" s="113"/>
      <c r="AR85" s="113">
        <f t="shared" si="46"/>
        <v>87</v>
      </c>
      <c r="AS85" s="121">
        <f t="shared" si="26"/>
        <v>45009</v>
      </c>
      <c r="AT85" s="112"/>
      <c r="AU85" s="112"/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</row>
    <row r="86" spans="1:8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13"/>
      <c r="AE86" s="122"/>
      <c r="AF86" s="122"/>
      <c r="AG86" s="60">
        <f t="shared" si="47"/>
        <v>87</v>
      </c>
      <c r="AH86" s="14"/>
      <c r="AI86" s="61"/>
      <c r="AJ86" s="14"/>
      <c r="AK86" s="60">
        <f t="shared" si="48"/>
        <v>84</v>
      </c>
      <c r="AL86" s="124"/>
      <c r="AM86" s="122"/>
      <c r="AN86" s="122"/>
      <c r="AO86" s="122"/>
      <c r="AP86" s="122"/>
      <c r="AQ86" s="113"/>
      <c r="AR86" s="113">
        <f t="shared" si="46"/>
        <v>88</v>
      </c>
      <c r="AS86" s="121">
        <f t="shared" si="26"/>
        <v>45010</v>
      </c>
      <c r="AT86" s="112"/>
      <c r="AU86" s="112"/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</row>
    <row r="87" spans="1:8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13"/>
      <c r="AE87" s="122"/>
      <c r="AF87" s="122"/>
      <c r="AG87" s="60">
        <f t="shared" si="47"/>
        <v>88</v>
      </c>
      <c r="AH87" s="14"/>
      <c r="AI87" s="61"/>
      <c r="AJ87" s="14"/>
      <c r="AK87" s="60">
        <f t="shared" si="48"/>
        <v>85</v>
      </c>
      <c r="AL87" s="124"/>
      <c r="AM87" s="122"/>
      <c r="AN87" s="122"/>
      <c r="AO87" s="122"/>
      <c r="AP87" s="122"/>
      <c r="AQ87" s="113"/>
      <c r="AR87" s="113">
        <f t="shared" si="46"/>
        <v>89</v>
      </c>
      <c r="AS87" s="121">
        <f t="shared" si="26"/>
        <v>45011</v>
      </c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</row>
    <row r="88" spans="1:8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13"/>
      <c r="AE88" s="122"/>
      <c r="AF88" s="122"/>
      <c r="AG88" s="60">
        <f t="shared" si="47"/>
        <v>89</v>
      </c>
      <c r="AH88" s="14"/>
      <c r="AI88" s="61"/>
      <c r="AJ88" s="14"/>
      <c r="AK88" s="60">
        <f t="shared" si="48"/>
        <v>86</v>
      </c>
      <c r="AL88" s="124"/>
      <c r="AM88" s="122"/>
      <c r="AN88" s="122"/>
      <c r="AO88" s="122"/>
      <c r="AP88" s="122"/>
      <c r="AQ88" s="113"/>
      <c r="AR88" s="113">
        <f t="shared" si="46"/>
        <v>90</v>
      </c>
      <c r="AS88" s="121">
        <f t="shared" si="26"/>
        <v>45012</v>
      </c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</row>
    <row r="89" spans="1:8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13"/>
      <c r="AE89" s="122"/>
      <c r="AF89" s="122"/>
      <c r="AG89" s="60">
        <f t="shared" si="47"/>
        <v>90</v>
      </c>
      <c r="AH89" s="14"/>
      <c r="AI89" s="61"/>
      <c r="AJ89" s="14"/>
      <c r="AK89" s="60">
        <f t="shared" si="48"/>
        <v>87</v>
      </c>
      <c r="AL89" s="124"/>
      <c r="AM89" s="122"/>
      <c r="AN89" s="122"/>
      <c r="AO89" s="122"/>
      <c r="AP89" s="122"/>
      <c r="AQ89" s="113"/>
      <c r="AR89" s="113">
        <f t="shared" si="46"/>
        <v>91</v>
      </c>
      <c r="AS89" s="121">
        <f t="shared" si="26"/>
        <v>45013</v>
      </c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</row>
    <row r="90" spans="1:8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13"/>
      <c r="AE90" s="122"/>
      <c r="AF90" s="122"/>
      <c r="AG90" s="60">
        <f t="shared" si="47"/>
        <v>91</v>
      </c>
      <c r="AH90" s="14"/>
      <c r="AI90" s="61"/>
      <c r="AJ90" s="14"/>
      <c r="AK90" s="60">
        <f t="shared" si="48"/>
        <v>88</v>
      </c>
      <c r="AL90" s="124"/>
      <c r="AM90" s="122"/>
      <c r="AN90" s="122"/>
      <c r="AO90" s="122"/>
      <c r="AP90" s="122"/>
      <c r="AQ90" s="113"/>
      <c r="AR90" s="113">
        <f t="shared" si="46"/>
        <v>92</v>
      </c>
      <c r="AS90" s="121">
        <f t="shared" si="26"/>
        <v>45014</v>
      </c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2"/>
      <c r="BJ90" s="112"/>
      <c r="BK90" s="112"/>
      <c r="BL90" s="11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</row>
    <row r="91" spans="1:8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  <c r="AB91" s="122"/>
      <c r="AC91" s="122"/>
      <c r="AD91" s="113"/>
      <c r="AE91" s="122"/>
      <c r="AF91" s="122"/>
      <c r="AG91" s="60">
        <f t="shared" si="47"/>
        <v>92</v>
      </c>
      <c r="AH91" s="14"/>
      <c r="AI91" s="61"/>
      <c r="AJ91" s="14"/>
      <c r="AK91" s="60">
        <f t="shared" si="48"/>
        <v>89</v>
      </c>
      <c r="AL91" s="124"/>
      <c r="AM91" s="122"/>
      <c r="AN91" s="122"/>
      <c r="AO91" s="122"/>
      <c r="AP91" s="122"/>
      <c r="AQ91" s="113"/>
      <c r="AR91" s="113">
        <f t="shared" si="46"/>
        <v>93</v>
      </c>
      <c r="AS91" s="121">
        <f t="shared" si="26"/>
        <v>45015</v>
      </c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</row>
    <row r="92" spans="1:8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AD92" s="113"/>
      <c r="AE92" s="122"/>
      <c r="AF92" s="122"/>
      <c r="AG92" s="60">
        <f t="shared" si="47"/>
        <v>93</v>
      </c>
      <c r="AH92" s="14"/>
      <c r="AI92" s="61"/>
      <c r="AJ92" s="14"/>
      <c r="AK92" s="60">
        <f t="shared" si="48"/>
        <v>90</v>
      </c>
      <c r="AL92" s="124"/>
      <c r="AM92" s="122"/>
      <c r="AN92" s="122"/>
      <c r="AO92" s="122"/>
      <c r="AP92" s="122"/>
      <c r="AQ92" s="113"/>
      <c r="AR92" s="113">
        <f t="shared" si="46"/>
        <v>94</v>
      </c>
      <c r="AS92" s="121">
        <f t="shared" si="26"/>
        <v>45016</v>
      </c>
      <c r="AT92" s="112"/>
      <c r="AU92" s="112"/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</row>
    <row r="93" spans="1:8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AD93" s="113"/>
      <c r="AE93" s="122"/>
      <c r="AF93" s="122"/>
      <c r="AG93" s="60">
        <f t="shared" si="47"/>
        <v>94</v>
      </c>
      <c r="AH93" s="14"/>
      <c r="AI93" s="61"/>
      <c r="AJ93" s="14"/>
      <c r="AK93" s="60">
        <f t="shared" si="48"/>
        <v>91</v>
      </c>
      <c r="AL93" s="122"/>
      <c r="AM93" s="122"/>
      <c r="AN93" s="122"/>
      <c r="AO93" s="122"/>
      <c r="AP93" s="122"/>
      <c r="AQ93" s="113"/>
      <c r="AR93" s="113">
        <f t="shared" si="46"/>
        <v>95</v>
      </c>
      <c r="AS93" s="121">
        <f t="shared" si="26"/>
        <v>45017</v>
      </c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</row>
    <row r="94" spans="1:8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  <c r="AB94" s="122"/>
      <c r="AC94" s="122"/>
      <c r="AD94" s="113"/>
      <c r="AE94" s="122"/>
      <c r="AF94" s="122"/>
      <c r="AG94" s="60">
        <f t="shared" si="47"/>
        <v>95</v>
      </c>
      <c r="AH94" s="14"/>
      <c r="AI94" s="61"/>
      <c r="AJ94" s="14"/>
      <c r="AK94" s="60">
        <f t="shared" si="48"/>
        <v>92</v>
      </c>
      <c r="AL94" s="122"/>
      <c r="AM94" s="122"/>
      <c r="AN94" s="122"/>
      <c r="AO94" s="122"/>
      <c r="AP94" s="122"/>
      <c r="AQ94" s="113"/>
      <c r="AR94" s="113">
        <f t="shared" si="46"/>
        <v>96</v>
      </c>
      <c r="AS94" s="121">
        <f t="shared" si="26"/>
        <v>45018</v>
      </c>
      <c r="AT94" s="112"/>
      <c r="AU94" s="112"/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</row>
    <row r="95" spans="1:8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13"/>
      <c r="AE95" s="122"/>
      <c r="AF95" s="122"/>
      <c r="AG95" s="60">
        <f t="shared" si="47"/>
        <v>96</v>
      </c>
      <c r="AH95" s="14"/>
      <c r="AI95" s="61"/>
      <c r="AJ95" s="14"/>
      <c r="AK95" s="60">
        <f t="shared" si="48"/>
        <v>93</v>
      </c>
      <c r="AL95" s="122"/>
      <c r="AM95" s="122"/>
      <c r="AN95" s="122"/>
      <c r="AO95" s="122"/>
      <c r="AP95" s="122"/>
      <c r="AQ95" s="113"/>
      <c r="AR95" s="113">
        <f t="shared" si="46"/>
        <v>97</v>
      </c>
      <c r="AS95" s="121">
        <f t="shared" si="26"/>
        <v>45019</v>
      </c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</row>
    <row r="96" spans="1:8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13"/>
      <c r="AE96" s="122"/>
      <c r="AF96" s="122"/>
      <c r="AG96" s="60">
        <f t="shared" si="47"/>
        <v>97</v>
      </c>
      <c r="AH96" s="14"/>
      <c r="AI96" s="61"/>
      <c r="AJ96" s="14"/>
      <c r="AK96" s="60">
        <f t="shared" si="48"/>
        <v>94</v>
      </c>
      <c r="AL96" s="122"/>
      <c r="AM96" s="122"/>
      <c r="AN96" s="122"/>
      <c r="AO96" s="122"/>
      <c r="AP96" s="122"/>
      <c r="AQ96" s="113"/>
      <c r="AR96" s="113">
        <f t="shared" si="46"/>
        <v>98</v>
      </c>
      <c r="AS96" s="121">
        <f t="shared" ref="AS96:AS160" si="49">SUM(AS95+1)</f>
        <v>45020</v>
      </c>
      <c r="AT96" s="112"/>
      <c r="AU96" s="112"/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</row>
    <row r="97" spans="1:8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13"/>
      <c r="AE97" s="122"/>
      <c r="AF97" s="122"/>
      <c r="AG97" s="60">
        <f t="shared" si="47"/>
        <v>98</v>
      </c>
      <c r="AH97" s="14"/>
      <c r="AI97" s="61"/>
      <c r="AJ97" s="14"/>
      <c r="AK97" s="60">
        <f t="shared" si="48"/>
        <v>95</v>
      </c>
      <c r="AL97" s="122"/>
      <c r="AM97" s="122"/>
      <c r="AN97" s="122"/>
      <c r="AO97" s="122"/>
      <c r="AP97" s="122"/>
      <c r="AQ97" s="113"/>
      <c r="AR97" s="113">
        <f t="shared" si="46"/>
        <v>99</v>
      </c>
      <c r="AS97" s="121">
        <f t="shared" si="49"/>
        <v>45021</v>
      </c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</row>
    <row r="98" spans="1:8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13"/>
      <c r="AE98" s="122"/>
      <c r="AF98" s="122"/>
      <c r="AG98" s="60">
        <f t="shared" si="47"/>
        <v>99</v>
      </c>
      <c r="AH98" s="14"/>
      <c r="AI98" s="61"/>
      <c r="AJ98" s="14"/>
      <c r="AK98" s="60">
        <f t="shared" si="48"/>
        <v>96</v>
      </c>
      <c r="AL98" s="122"/>
      <c r="AM98" s="122"/>
      <c r="AN98" s="122"/>
      <c r="AO98" s="122"/>
      <c r="AP98" s="122"/>
      <c r="AQ98" s="122"/>
      <c r="AR98" s="113">
        <f t="shared" si="46"/>
        <v>100</v>
      </c>
      <c r="AS98" s="121">
        <f t="shared" si="49"/>
        <v>45022</v>
      </c>
      <c r="AT98" s="112"/>
      <c r="AU98" s="112"/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</row>
    <row r="99" spans="1:8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13"/>
      <c r="AE99" s="122"/>
      <c r="AF99" s="122"/>
      <c r="AG99" s="60">
        <f t="shared" si="47"/>
        <v>100</v>
      </c>
      <c r="AH99" s="14"/>
      <c r="AI99" s="61"/>
      <c r="AJ99" s="14"/>
      <c r="AK99" s="60">
        <f t="shared" si="48"/>
        <v>97</v>
      </c>
      <c r="AL99" s="122"/>
      <c r="AM99" s="122"/>
      <c r="AN99" s="122"/>
      <c r="AO99" s="122"/>
      <c r="AP99" s="122"/>
      <c r="AQ99" s="122"/>
      <c r="AR99" s="122"/>
      <c r="AS99" s="121">
        <f t="shared" si="49"/>
        <v>45023</v>
      </c>
      <c r="AT99" s="112"/>
      <c r="AU99" s="112"/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</row>
    <row r="100" spans="1:8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13"/>
      <c r="AE100" s="122"/>
      <c r="AF100" s="122"/>
      <c r="AG100" s="60">
        <f t="shared" si="47"/>
        <v>101</v>
      </c>
      <c r="AH100" s="14"/>
      <c r="AI100" s="61"/>
      <c r="AJ100" s="14"/>
      <c r="AK100" s="60">
        <f t="shared" si="48"/>
        <v>98</v>
      </c>
      <c r="AL100" s="122"/>
      <c r="AM100" s="122"/>
      <c r="AN100" s="122"/>
      <c r="AO100" s="122"/>
      <c r="AP100" s="122"/>
      <c r="AQ100" s="122"/>
      <c r="AR100" s="122"/>
      <c r="AS100" s="121">
        <f t="shared" si="49"/>
        <v>45024</v>
      </c>
      <c r="AT100" s="112"/>
      <c r="AU100" s="112"/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</row>
    <row r="101" spans="1:8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113"/>
      <c r="AE101" s="122"/>
      <c r="AF101" s="122"/>
      <c r="AG101" s="60">
        <f t="shared" si="47"/>
        <v>102</v>
      </c>
      <c r="AH101" s="14"/>
      <c r="AI101" s="61"/>
      <c r="AJ101" s="14"/>
      <c r="AK101" s="60">
        <f t="shared" si="48"/>
        <v>99</v>
      </c>
      <c r="AL101" s="122"/>
      <c r="AM101" s="122"/>
      <c r="AN101" s="122"/>
      <c r="AO101" s="122"/>
      <c r="AP101" s="122"/>
      <c r="AQ101" s="122"/>
      <c r="AR101" s="122"/>
      <c r="AS101" s="121">
        <f t="shared" si="49"/>
        <v>45025</v>
      </c>
      <c r="AT101" s="112"/>
      <c r="AU101" s="112"/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  <c r="BF101" s="112"/>
      <c r="BG101" s="112"/>
      <c r="BH101" s="112"/>
      <c r="BI101" s="112"/>
      <c r="BJ101" s="112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</row>
    <row r="102" spans="1:8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  <c r="AB102" s="122"/>
      <c r="AC102" s="122"/>
      <c r="AD102" s="113"/>
      <c r="AE102" s="122"/>
      <c r="AF102" s="122"/>
      <c r="AG102" s="60">
        <f t="shared" si="47"/>
        <v>103</v>
      </c>
      <c r="AH102" s="14"/>
      <c r="AI102" s="61"/>
      <c r="AJ102" s="14"/>
      <c r="AK102" s="60">
        <f t="shared" si="48"/>
        <v>100</v>
      </c>
      <c r="AL102" s="122"/>
      <c r="AM102" s="122"/>
      <c r="AN102" s="122"/>
      <c r="AO102" s="122"/>
      <c r="AP102" s="122"/>
      <c r="AQ102" s="122"/>
      <c r="AR102" s="122"/>
      <c r="AS102" s="121">
        <f t="shared" si="49"/>
        <v>45026</v>
      </c>
      <c r="AT102" s="112"/>
      <c r="AU102" s="112"/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2"/>
      <c r="BJ102" s="112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</row>
    <row r="103" spans="1:8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13"/>
      <c r="AE103" s="122"/>
      <c r="AF103" s="122"/>
      <c r="AG103" s="60">
        <f t="shared" si="47"/>
        <v>104</v>
      </c>
      <c r="AH103" s="14"/>
      <c r="AI103" s="61"/>
      <c r="AJ103" s="14"/>
      <c r="AK103" s="60"/>
      <c r="AL103" s="122"/>
      <c r="AM103" s="122"/>
      <c r="AN103" s="122"/>
      <c r="AO103" s="122"/>
      <c r="AP103" s="122"/>
      <c r="AQ103" s="122"/>
      <c r="AR103" s="122"/>
      <c r="AS103" s="121">
        <f t="shared" si="49"/>
        <v>45027</v>
      </c>
      <c r="AT103" s="112"/>
      <c r="AU103" s="112"/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2"/>
      <c r="BJ103" s="112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</row>
    <row r="104" spans="1:8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13"/>
      <c r="AE104" s="122"/>
      <c r="AF104" s="122"/>
      <c r="AG104" s="60">
        <f t="shared" si="47"/>
        <v>105</v>
      </c>
      <c r="AH104" s="14"/>
      <c r="AI104" s="61"/>
      <c r="AJ104" s="14"/>
      <c r="AK104" s="60"/>
      <c r="AL104" s="122"/>
      <c r="AM104" s="122"/>
      <c r="AN104" s="122"/>
      <c r="AO104" s="122"/>
      <c r="AP104" s="122"/>
      <c r="AQ104" s="122"/>
      <c r="AR104" s="122"/>
      <c r="AS104" s="121">
        <f t="shared" si="49"/>
        <v>45028</v>
      </c>
      <c r="AT104" s="112"/>
      <c r="AU104" s="112"/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</row>
    <row r="105" spans="1:8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  <c r="AB105" s="122"/>
      <c r="AC105" s="122"/>
      <c r="AD105" s="113"/>
      <c r="AE105" s="122"/>
      <c r="AF105" s="122"/>
      <c r="AG105" s="60">
        <f t="shared" si="47"/>
        <v>106</v>
      </c>
      <c r="AH105" s="14"/>
      <c r="AI105" s="61"/>
      <c r="AJ105" s="14"/>
      <c r="AK105" s="60"/>
      <c r="AL105" s="122"/>
      <c r="AM105" s="122"/>
      <c r="AN105" s="122"/>
      <c r="AO105" s="122"/>
      <c r="AP105" s="122"/>
      <c r="AQ105" s="122"/>
      <c r="AR105" s="122"/>
      <c r="AS105" s="121">
        <f t="shared" si="49"/>
        <v>45029</v>
      </c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</row>
    <row r="106" spans="1:8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  <c r="AB106" s="122"/>
      <c r="AC106" s="122"/>
      <c r="AD106" s="113"/>
      <c r="AE106" s="122"/>
      <c r="AF106" s="122"/>
      <c r="AG106" s="60">
        <f t="shared" si="47"/>
        <v>107</v>
      </c>
      <c r="AH106" s="14"/>
      <c r="AI106" s="61"/>
      <c r="AJ106" s="14"/>
      <c r="AK106" s="60"/>
      <c r="AL106" s="122"/>
      <c r="AM106" s="122"/>
      <c r="AN106" s="122"/>
      <c r="AO106" s="122"/>
      <c r="AP106" s="122"/>
      <c r="AQ106" s="122"/>
      <c r="AR106" s="122"/>
      <c r="AS106" s="121">
        <f t="shared" si="49"/>
        <v>45030</v>
      </c>
      <c r="AT106" s="112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</row>
    <row r="107" spans="1:8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  <c r="AB107" s="122"/>
      <c r="AC107" s="122"/>
      <c r="AD107" s="113"/>
      <c r="AE107" s="122"/>
      <c r="AF107" s="122"/>
      <c r="AG107" s="60">
        <f t="shared" si="47"/>
        <v>108</v>
      </c>
      <c r="AH107" s="14"/>
      <c r="AI107" s="61"/>
      <c r="AJ107" s="14"/>
      <c r="AK107" s="60"/>
      <c r="AL107" s="122"/>
      <c r="AM107" s="122"/>
      <c r="AN107" s="122"/>
      <c r="AO107" s="122"/>
      <c r="AP107" s="122"/>
      <c r="AQ107" s="122"/>
      <c r="AR107" s="122"/>
      <c r="AS107" s="121">
        <f t="shared" si="49"/>
        <v>45031</v>
      </c>
      <c r="AT107" s="112"/>
      <c r="AU107" s="112"/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  <c r="BF107" s="112"/>
      <c r="BG107" s="112"/>
      <c r="BH107" s="112"/>
      <c r="BI107" s="112"/>
      <c r="BJ107" s="112"/>
      <c r="BK107" s="112"/>
      <c r="BL107" s="112"/>
      <c r="BM107" s="112"/>
      <c r="BN107" s="112"/>
      <c r="BO107" s="112"/>
      <c r="BP107" s="112"/>
      <c r="BQ107" s="112"/>
      <c r="BR107" s="112"/>
      <c r="BS107" s="112"/>
      <c r="BT107" s="112"/>
      <c r="BU107" s="112"/>
      <c r="BV107" s="112"/>
      <c r="BW107" s="112"/>
      <c r="BX107" s="112"/>
      <c r="BY107" s="112"/>
      <c r="BZ107" s="112"/>
      <c r="CA107" s="112"/>
      <c r="CB107" s="112"/>
      <c r="CC107" s="112"/>
      <c r="CD107" s="112"/>
      <c r="CE107" s="112"/>
    </row>
    <row r="108" spans="1:8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22"/>
      <c r="AD108" s="113"/>
      <c r="AE108" s="122"/>
      <c r="AF108" s="122"/>
      <c r="AG108" s="60">
        <f t="shared" si="47"/>
        <v>109</v>
      </c>
      <c r="AH108" s="14"/>
      <c r="AI108" s="61"/>
      <c r="AJ108" s="14"/>
      <c r="AK108" s="60"/>
      <c r="AL108" s="122"/>
      <c r="AM108" s="122"/>
      <c r="AN108" s="122"/>
      <c r="AO108" s="122"/>
      <c r="AP108" s="122"/>
      <c r="AQ108" s="122"/>
      <c r="AR108" s="122"/>
      <c r="AS108" s="121">
        <f t="shared" si="49"/>
        <v>45032</v>
      </c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</row>
    <row r="109" spans="1:8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  <c r="AB109" s="122"/>
      <c r="AC109" s="122"/>
      <c r="AD109" s="113"/>
      <c r="AE109" s="122"/>
      <c r="AF109" s="122"/>
      <c r="AG109" s="60">
        <f t="shared" si="47"/>
        <v>110</v>
      </c>
      <c r="AH109" s="14"/>
      <c r="AI109" s="61"/>
      <c r="AJ109" s="14"/>
      <c r="AK109" s="60"/>
      <c r="AL109" s="122"/>
      <c r="AM109" s="122"/>
      <c r="AN109" s="122"/>
      <c r="AO109" s="122"/>
      <c r="AP109" s="122"/>
      <c r="AQ109" s="122"/>
      <c r="AR109" s="122"/>
      <c r="AS109" s="121">
        <f t="shared" si="49"/>
        <v>45033</v>
      </c>
      <c r="AT109" s="112"/>
      <c r="AU109" s="112"/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  <c r="BF109" s="112"/>
      <c r="BG109" s="112"/>
      <c r="BH109" s="112"/>
      <c r="BI109" s="112"/>
      <c r="BJ109" s="112"/>
      <c r="BK109" s="112"/>
      <c r="BL109" s="112"/>
      <c r="BM109" s="112"/>
      <c r="BN109" s="112"/>
      <c r="BO109" s="112"/>
      <c r="BP109" s="112"/>
      <c r="BQ109" s="112"/>
      <c r="BR109" s="112"/>
      <c r="BS109" s="112"/>
      <c r="BT109" s="112"/>
      <c r="BU109" s="112"/>
      <c r="BV109" s="112"/>
      <c r="BW109" s="112"/>
      <c r="BX109" s="112"/>
      <c r="BY109" s="112"/>
      <c r="BZ109" s="112"/>
      <c r="CA109" s="112"/>
      <c r="CB109" s="112"/>
      <c r="CC109" s="112"/>
      <c r="CD109" s="112"/>
      <c r="CE109" s="112"/>
    </row>
    <row r="110" spans="1:8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13"/>
      <c r="AE110" s="122"/>
      <c r="AF110" s="122"/>
      <c r="AG110" s="60">
        <f t="shared" si="47"/>
        <v>111</v>
      </c>
      <c r="AH110" s="14"/>
      <c r="AI110" s="61"/>
      <c r="AJ110" s="14"/>
      <c r="AK110" s="60"/>
      <c r="AL110" s="122"/>
      <c r="AM110" s="122"/>
      <c r="AN110" s="122"/>
      <c r="AO110" s="122"/>
      <c r="AP110" s="122"/>
      <c r="AQ110" s="122"/>
      <c r="AR110" s="122"/>
      <c r="AS110" s="121">
        <f t="shared" si="49"/>
        <v>45034</v>
      </c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</row>
    <row r="111" spans="1:8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13"/>
      <c r="AE111" s="122"/>
      <c r="AF111" s="122"/>
      <c r="AG111" s="60">
        <f t="shared" si="47"/>
        <v>112</v>
      </c>
      <c r="AH111" s="14"/>
      <c r="AI111" s="61"/>
      <c r="AJ111" s="14"/>
      <c r="AK111" s="60"/>
      <c r="AL111" s="122"/>
      <c r="AM111" s="122"/>
      <c r="AN111" s="122"/>
      <c r="AO111" s="122"/>
      <c r="AP111" s="122"/>
      <c r="AQ111" s="122"/>
      <c r="AR111" s="122"/>
      <c r="AS111" s="121">
        <f t="shared" si="49"/>
        <v>45035</v>
      </c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</row>
    <row r="112" spans="1:8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13"/>
      <c r="AE112" s="122"/>
      <c r="AF112" s="122"/>
      <c r="AG112" s="60">
        <f t="shared" si="47"/>
        <v>113</v>
      </c>
      <c r="AH112" s="14"/>
      <c r="AI112" s="61"/>
      <c r="AJ112" s="14"/>
      <c r="AK112" s="60"/>
      <c r="AL112" s="122"/>
      <c r="AM112" s="122"/>
      <c r="AN112" s="122"/>
      <c r="AO112" s="122"/>
      <c r="AP112" s="122"/>
      <c r="AQ112" s="122"/>
      <c r="AR112" s="122"/>
      <c r="AS112" s="121">
        <f t="shared" si="49"/>
        <v>45036</v>
      </c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</row>
    <row r="113" spans="1:8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13"/>
      <c r="AE113" s="122"/>
      <c r="AF113" s="122"/>
      <c r="AG113" s="60">
        <f t="shared" si="47"/>
        <v>114</v>
      </c>
      <c r="AH113" s="14"/>
      <c r="AI113" s="61"/>
      <c r="AJ113" s="14"/>
      <c r="AK113" s="60"/>
      <c r="AL113" s="122"/>
      <c r="AM113" s="122"/>
      <c r="AN113" s="122"/>
      <c r="AO113" s="122"/>
      <c r="AP113" s="122"/>
      <c r="AQ113" s="122"/>
      <c r="AR113" s="122"/>
      <c r="AS113" s="121">
        <f t="shared" si="49"/>
        <v>45037</v>
      </c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</row>
    <row r="114" spans="1:8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13"/>
      <c r="AE114" s="122"/>
      <c r="AF114" s="122"/>
      <c r="AG114" s="60">
        <f t="shared" si="47"/>
        <v>115</v>
      </c>
      <c r="AH114" s="14"/>
      <c r="AI114" s="61"/>
      <c r="AJ114" s="14"/>
      <c r="AK114" s="60"/>
      <c r="AL114" s="122"/>
      <c r="AM114" s="122"/>
      <c r="AN114" s="122"/>
      <c r="AO114" s="122"/>
      <c r="AP114" s="122"/>
      <c r="AQ114" s="122"/>
      <c r="AR114" s="122"/>
      <c r="AS114" s="121">
        <f t="shared" si="49"/>
        <v>45038</v>
      </c>
      <c r="AT114" s="112"/>
      <c r="AU114" s="112"/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</row>
    <row r="115" spans="1:8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13"/>
      <c r="AE115" s="122"/>
      <c r="AF115" s="122"/>
      <c r="AG115" s="60">
        <f t="shared" si="47"/>
        <v>116</v>
      </c>
      <c r="AH115" s="14"/>
      <c r="AI115" s="61"/>
      <c r="AJ115" s="14"/>
      <c r="AK115" s="60"/>
      <c r="AL115" s="122"/>
      <c r="AM115" s="122"/>
      <c r="AN115" s="122"/>
      <c r="AO115" s="122"/>
      <c r="AP115" s="122"/>
      <c r="AQ115" s="122"/>
      <c r="AR115" s="122"/>
      <c r="AS115" s="121">
        <f t="shared" si="49"/>
        <v>45039</v>
      </c>
      <c r="AT115" s="112"/>
      <c r="AU115" s="112"/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  <c r="BF115" s="112"/>
      <c r="BG115" s="112"/>
      <c r="BH115" s="112"/>
      <c r="BI115" s="112"/>
      <c r="BJ115" s="112"/>
      <c r="BK115" s="112"/>
      <c r="BL115" s="112"/>
      <c r="BM115" s="112"/>
      <c r="BN115" s="112"/>
      <c r="BO115" s="112"/>
      <c r="BP115" s="112"/>
      <c r="BQ115" s="112"/>
      <c r="BR115" s="112"/>
      <c r="BS115" s="112"/>
      <c r="BT115" s="112"/>
      <c r="BU115" s="112"/>
      <c r="BV115" s="112"/>
      <c r="BW115" s="112"/>
      <c r="BX115" s="112"/>
      <c r="BY115" s="112"/>
      <c r="BZ115" s="112"/>
      <c r="CA115" s="112"/>
      <c r="CB115" s="112"/>
      <c r="CC115" s="112"/>
      <c r="CD115" s="112"/>
      <c r="CE115" s="112"/>
    </row>
    <row r="116" spans="1:8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13"/>
      <c r="AE116" s="122"/>
      <c r="AF116" s="122"/>
      <c r="AG116" s="60">
        <f t="shared" si="47"/>
        <v>117</v>
      </c>
      <c r="AH116" s="14"/>
      <c r="AI116" s="61"/>
      <c r="AJ116" s="14"/>
      <c r="AK116" s="60"/>
      <c r="AL116" s="122"/>
      <c r="AM116" s="122"/>
      <c r="AN116" s="122"/>
      <c r="AO116" s="122"/>
      <c r="AP116" s="122"/>
      <c r="AQ116" s="122"/>
      <c r="AR116" s="122"/>
      <c r="AS116" s="121">
        <f t="shared" si="49"/>
        <v>45040</v>
      </c>
      <c r="AT116" s="112"/>
      <c r="AU116" s="112"/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  <c r="BF116" s="112"/>
      <c r="BG116" s="112"/>
      <c r="BH116" s="112"/>
      <c r="BI116" s="112"/>
      <c r="BJ116" s="112"/>
      <c r="BK116" s="112"/>
      <c r="BL116" s="112"/>
      <c r="BM116" s="112"/>
      <c r="BN116" s="112"/>
      <c r="BO116" s="112"/>
      <c r="BP116" s="112"/>
      <c r="BQ116" s="112"/>
      <c r="BR116" s="112"/>
      <c r="BS116" s="112"/>
      <c r="BT116" s="112"/>
      <c r="BU116" s="112"/>
      <c r="BV116" s="112"/>
      <c r="BW116" s="112"/>
      <c r="BX116" s="112"/>
      <c r="BY116" s="112"/>
      <c r="BZ116" s="112"/>
      <c r="CA116" s="112"/>
      <c r="CB116" s="112"/>
      <c r="CC116" s="112"/>
      <c r="CD116" s="112"/>
      <c r="CE116" s="112"/>
    </row>
    <row r="117" spans="1:8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13"/>
      <c r="AE117" s="122"/>
      <c r="AF117" s="122"/>
      <c r="AG117" s="60">
        <f t="shared" si="47"/>
        <v>118</v>
      </c>
      <c r="AH117" s="14"/>
      <c r="AI117" s="61"/>
      <c r="AJ117" s="14"/>
      <c r="AK117" s="60"/>
      <c r="AL117" s="122"/>
      <c r="AM117" s="122"/>
      <c r="AN117" s="122"/>
      <c r="AO117" s="122"/>
      <c r="AP117" s="122"/>
      <c r="AQ117" s="122"/>
      <c r="AR117" s="122"/>
      <c r="AS117" s="121">
        <f t="shared" si="49"/>
        <v>45041</v>
      </c>
      <c r="AT117" s="112"/>
      <c r="AU117" s="112"/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</row>
    <row r="118" spans="1:8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13"/>
      <c r="AE118" s="122"/>
      <c r="AF118" s="122"/>
      <c r="AG118" s="60">
        <f t="shared" si="47"/>
        <v>119</v>
      </c>
      <c r="AH118" s="14"/>
      <c r="AI118" s="61"/>
      <c r="AJ118" s="14"/>
      <c r="AK118" s="60"/>
      <c r="AL118" s="122"/>
      <c r="AM118" s="122"/>
      <c r="AN118" s="122"/>
      <c r="AO118" s="122"/>
      <c r="AP118" s="122"/>
      <c r="AQ118" s="122"/>
      <c r="AR118" s="122"/>
      <c r="AS118" s="121">
        <f t="shared" si="49"/>
        <v>45042</v>
      </c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</row>
    <row r="119" spans="1:8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13"/>
      <c r="AE119" s="122"/>
      <c r="AF119" s="122"/>
      <c r="AG119" s="60">
        <f t="shared" si="47"/>
        <v>120</v>
      </c>
      <c r="AH119" s="14"/>
      <c r="AI119" s="61"/>
      <c r="AJ119" s="14"/>
      <c r="AK119" s="60"/>
      <c r="AL119" s="122"/>
      <c r="AM119" s="122"/>
      <c r="AN119" s="122"/>
      <c r="AO119" s="122"/>
      <c r="AP119" s="122"/>
      <c r="AQ119" s="122"/>
      <c r="AR119" s="122"/>
      <c r="AS119" s="121">
        <f t="shared" si="49"/>
        <v>45043</v>
      </c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</row>
    <row r="120" spans="1:8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13"/>
      <c r="AE120" s="122"/>
      <c r="AF120" s="122"/>
      <c r="AG120" s="60"/>
      <c r="AH120" s="14"/>
      <c r="AI120" s="61"/>
      <c r="AJ120" s="14"/>
      <c r="AK120" s="60"/>
      <c r="AL120" s="122"/>
      <c r="AM120" s="122"/>
      <c r="AN120" s="122"/>
      <c r="AO120" s="122"/>
      <c r="AP120" s="122"/>
      <c r="AQ120" s="122"/>
      <c r="AR120" s="122"/>
      <c r="AS120" s="121">
        <f t="shared" si="49"/>
        <v>45044</v>
      </c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</row>
    <row r="121" spans="1:8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13"/>
      <c r="AE121" s="122"/>
      <c r="AF121" s="122"/>
      <c r="AG121" s="60"/>
      <c r="AH121" s="14"/>
      <c r="AI121" s="61"/>
      <c r="AJ121" s="14"/>
      <c r="AK121" s="60"/>
      <c r="AL121" s="122"/>
      <c r="AM121" s="122"/>
      <c r="AN121" s="122"/>
      <c r="AO121" s="122"/>
      <c r="AP121" s="122"/>
      <c r="AQ121" s="122"/>
      <c r="AR121" s="122"/>
      <c r="AS121" s="121">
        <f t="shared" si="49"/>
        <v>45045</v>
      </c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</row>
    <row r="122" spans="1:8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13"/>
      <c r="AE122" s="122"/>
      <c r="AF122" s="122"/>
      <c r="AG122" s="60"/>
      <c r="AH122" s="14"/>
      <c r="AI122" s="61"/>
      <c r="AJ122" s="14"/>
      <c r="AK122" s="60"/>
      <c r="AL122" s="122"/>
      <c r="AM122" s="122"/>
      <c r="AN122" s="122"/>
      <c r="AO122" s="122"/>
      <c r="AP122" s="122"/>
      <c r="AQ122" s="122"/>
      <c r="AR122" s="122"/>
      <c r="AS122" s="121">
        <f t="shared" si="49"/>
        <v>45046</v>
      </c>
      <c r="AT122" s="112"/>
      <c r="AU122" s="112"/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</row>
    <row r="123" spans="1:8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13"/>
      <c r="AE123" s="122"/>
      <c r="AF123" s="122"/>
      <c r="AG123" s="60"/>
      <c r="AH123" s="14"/>
      <c r="AI123" s="61"/>
      <c r="AJ123" s="14"/>
      <c r="AK123" s="60"/>
      <c r="AL123" s="122"/>
      <c r="AM123" s="122"/>
      <c r="AN123" s="122"/>
      <c r="AO123" s="122"/>
      <c r="AP123" s="122"/>
      <c r="AQ123" s="122"/>
      <c r="AR123" s="122"/>
      <c r="AS123" s="121">
        <f t="shared" si="49"/>
        <v>45047</v>
      </c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</row>
    <row r="124" spans="1:8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13"/>
      <c r="AE124" s="122"/>
      <c r="AF124" s="122"/>
      <c r="AG124" s="60"/>
      <c r="AH124" s="14"/>
      <c r="AI124" s="61"/>
      <c r="AJ124" s="14"/>
      <c r="AK124" s="60"/>
      <c r="AL124" s="122"/>
      <c r="AM124" s="122"/>
      <c r="AN124" s="122"/>
      <c r="AO124" s="122"/>
      <c r="AP124" s="122"/>
      <c r="AQ124" s="122"/>
      <c r="AR124" s="122"/>
      <c r="AS124" s="121">
        <f t="shared" si="49"/>
        <v>45048</v>
      </c>
      <c r="AT124" s="112"/>
      <c r="AU124" s="112"/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</row>
    <row r="125" spans="1:8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13"/>
      <c r="AE125" s="122"/>
      <c r="AF125" s="122"/>
      <c r="AG125" s="60"/>
      <c r="AH125" s="14"/>
      <c r="AI125" s="61"/>
      <c r="AJ125" s="14"/>
      <c r="AK125" s="60"/>
      <c r="AL125" s="122"/>
      <c r="AM125" s="122"/>
      <c r="AN125" s="122"/>
      <c r="AO125" s="122"/>
      <c r="AP125" s="122"/>
      <c r="AQ125" s="122"/>
      <c r="AR125" s="122"/>
      <c r="AS125" s="121">
        <f t="shared" si="49"/>
        <v>45049</v>
      </c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</row>
    <row r="126" spans="1:8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13"/>
      <c r="AE126" s="122"/>
      <c r="AF126" s="122"/>
      <c r="AG126" s="60"/>
      <c r="AH126" s="14"/>
      <c r="AI126" s="61"/>
      <c r="AJ126" s="14"/>
      <c r="AK126" s="60"/>
      <c r="AL126" s="122"/>
      <c r="AM126" s="122"/>
      <c r="AN126" s="122"/>
      <c r="AO126" s="122"/>
      <c r="AP126" s="122"/>
      <c r="AQ126" s="122"/>
      <c r="AR126" s="122"/>
      <c r="AS126" s="121">
        <f t="shared" si="49"/>
        <v>45050</v>
      </c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</row>
    <row r="127" spans="1:8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13"/>
      <c r="AE127" s="122"/>
      <c r="AF127" s="122"/>
      <c r="AG127" s="60"/>
      <c r="AH127" s="14"/>
      <c r="AI127" s="61"/>
      <c r="AJ127" s="14"/>
      <c r="AK127" s="60"/>
      <c r="AL127" s="122"/>
      <c r="AM127" s="122"/>
      <c r="AN127" s="122"/>
      <c r="AO127" s="122"/>
      <c r="AP127" s="122"/>
      <c r="AQ127" s="122"/>
      <c r="AR127" s="122"/>
      <c r="AS127" s="121">
        <f t="shared" si="49"/>
        <v>45051</v>
      </c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BY127" s="112"/>
      <c r="BZ127" s="112"/>
      <c r="CA127" s="112"/>
      <c r="CB127" s="112"/>
      <c r="CC127" s="112"/>
      <c r="CD127" s="112"/>
      <c r="CE127" s="112"/>
    </row>
    <row r="128" spans="1:8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13"/>
      <c r="AE128" s="122"/>
      <c r="AF128" s="122"/>
      <c r="AG128" s="60"/>
      <c r="AH128" s="14"/>
      <c r="AI128" s="61"/>
      <c r="AJ128" s="14"/>
      <c r="AK128" s="60"/>
      <c r="AL128" s="122"/>
      <c r="AM128" s="122"/>
      <c r="AN128" s="122"/>
      <c r="AO128" s="122"/>
      <c r="AP128" s="122"/>
      <c r="AQ128" s="122"/>
      <c r="AR128" s="122"/>
      <c r="AS128" s="121">
        <f t="shared" si="49"/>
        <v>45052</v>
      </c>
      <c r="AT128" s="112"/>
      <c r="AU128" s="112"/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  <c r="BF128" s="112"/>
      <c r="BG128" s="112"/>
      <c r="BH128" s="112"/>
      <c r="BI128" s="112"/>
      <c r="BJ128" s="112"/>
      <c r="BK128" s="112"/>
      <c r="BL128" s="112"/>
      <c r="BM128" s="112"/>
      <c r="BN128" s="112"/>
      <c r="BO128" s="112"/>
      <c r="BP128" s="112"/>
      <c r="BQ128" s="112"/>
      <c r="BR128" s="112"/>
      <c r="BS128" s="112"/>
      <c r="BT128" s="112"/>
      <c r="BU128" s="112"/>
      <c r="BV128" s="112"/>
      <c r="BW128" s="112"/>
      <c r="BX128" s="112"/>
      <c r="BY128" s="112"/>
      <c r="BZ128" s="112"/>
      <c r="CA128" s="112"/>
      <c r="CB128" s="112"/>
      <c r="CC128" s="112"/>
      <c r="CD128" s="112"/>
      <c r="CE128" s="112"/>
    </row>
    <row r="129" spans="1:8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13"/>
      <c r="AE129" s="122"/>
      <c r="AF129" s="122"/>
      <c r="AG129" s="60"/>
      <c r="AH129" s="14"/>
      <c r="AI129" s="61"/>
      <c r="AJ129" s="14"/>
      <c r="AK129" s="60"/>
      <c r="AL129" s="122"/>
      <c r="AM129" s="122"/>
      <c r="AN129" s="122"/>
      <c r="AO129" s="122"/>
      <c r="AP129" s="122"/>
      <c r="AQ129" s="122"/>
      <c r="AR129" s="122"/>
      <c r="AS129" s="121">
        <f t="shared" si="49"/>
        <v>45053</v>
      </c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  <c r="BY129" s="112"/>
      <c r="BZ129" s="112"/>
      <c r="CA129" s="112"/>
      <c r="CB129" s="112"/>
      <c r="CC129" s="112"/>
      <c r="CD129" s="112"/>
      <c r="CE129" s="112"/>
    </row>
    <row r="130" spans="1:8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13"/>
      <c r="AE130" s="122"/>
      <c r="AF130" s="122"/>
      <c r="AG130" s="60"/>
      <c r="AH130" s="14"/>
      <c r="AI130" s="61"/>
      <c r="AJ130" s="14"/>
      <c r="AK130" s="60"/>
      <c r="AL130" s="122"/>
      <c r="AM130" s="122"/>
      <c r="AN130" s="122"/>
      <c r="AO130" s="122"/>
      <c r="AP130" s="122"/>
      <c r="AQ130" s="122"/>
      <c r="AR130" s="122"/>
      <c r="AS130" s="121">
        <f t="shared" si="49"/>
        <v>45054</v>
      </c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</row>
    <row r="131" spans="1:8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60"/>
      <c r="AH131" s="14"/>
      <c r="AI131" s="61"/>
      <c r="AJ131" s="14"/>
      <c r="AK131" s="60"/>
      <c r="AL131" s="122"/>
      <c r="AM131" s="122"/>
      <c r="AN131" s="122"/>
      <c r="AO131" s="122"/>
      <c r="AP131" s="122"/>
      <c r="AQ131" s="122"/>
      <c r="AR131" s="122"/>
      <c r="AS131" s="121">
        <f t="shared" si="49"/>
        <v>45055</v>
      </c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</row>
    <row r="132" spans="1:8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4"/>
      <c r="AH132" s="14"/>
      <c r="AI132" s="61"/>
      <c r="AJ132" s="14"/>
      <c r="AK132" s="14"/>
      <c r="AL132" s="122"/>
      <c r="AM132" s="122"/>
      <c r="AN132" s="122"/>
      <c r="AO132" s="122"/>
      <c r="AP132" s="122"/>
      <c r="AQ132" s="122"/>
      <c r="AR132" s="122"/>
      <c r="AS132" s="121">
        <f t="shared" si="49"/>
        <v>45056</v>
      </c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</row>
    <row r="133" spans="1:8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4"/>
      <c r="AH133" s="14"/>
      <c r="AI133" s="61"/>
      <c r="AJ133" s="14"/>
      <c r="AK133" s="14"/>
      <c r="AL133" s="122"/>
      <c r="AM133" s="122"/>
      <c r="AN133" s="122"/>
      <c r="AO133" s="122"/>
      <c r="AP133" s="122"/>
      <c r="AQ133" s="122"/>
      <c r="AR133" s="122"/>
      <c r="AS133" s="121">
        <f t="shared" si="49"/>
        <v>45057</v>
      </c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</row>
    <row r="134" spans="1:8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4"/>
      <c r="AH134" s="14"/>
      <c r="AI134" s="61"/>
      <c r="AJ134" s="14"/>
      <c r="AK134" s="14"/>
      <c r="AL134" s="122"/>
      <c r="AM134" s="122"/>
      <c r="AN134" s="122"/>
      <c r="AO134" s="122"/>
      <c r="AP134" s="122"/>
      <c r="AQ134" s="122"/>
      <c r="AR134" s="122"/>
      <c r="AS134" s="121">
        <f t="shared" si="49"/>
        <v>45058</v>
      </c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</row>
    <row r="135" spans="1:8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4"/>
      <c r="AH135" s="14"/>
      <c r="AI135" s="61"/>
      <c r="AJ135" s="14"/>
      <c r="AK135" s="14"/>
      <c r="AL135" s="122"/>
      <c r="AM135" s="122"/>
      <c r="AN135" s="122"/>
      <c r="AO135" s="122"/>
      <c r="AP135" s="122"/>
      <c r="AQ135" s="122"/>
      <c r="AR135" s="122"/>
      <c r="AS135" s="121">
        <f t="shared" si="49"/>
        <v>45059</v>
      </c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  <c r="BY135" s="112"/>
      <c r="BZ135" s="112"/>
      <c r="CA135" s="112"/>
      <c r="CB135" s="112"/>
      <c r="CC135" s="112"/>
      <c r="CD135" s="112"/>
      <c r="CE135" s="112"/>
    </row>
    <row r="136" spans="1:8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4"/>
      <c r="AH136" s="14"/>
      <c r="AI136" s="61"/>
      <c r="AJ136" s="14"/>
      <c r="AK136" s="14"/>
      <c r="AL136" s="122"/>
      <c r="AM136" s="122"/>
      <c r="AN136" s="122"/>
      <c r="AO136" s="122"/>
      <c r="AP136" s="122"/>
      <c r="AQ136" s="122"/>
      <c r="AR136" s="122"/>
      <c r="AS136" s="121">
        <f t="shared" si="49"/>
        <v>45060</v>
      </c>
      <c r="AT136" s="112"/>
      <c r="AU136" s="112"/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  <c r="BF136" s="112"/>
      <c r="BG136" s="112"/>
      <c r="BH136" s="112"/>
      <c r="BI136" s="112"/>
      <c r="BJ136" s="112"/>
      <c r="BK136" s="112"/>
      <c r="BL136" s="112"/>
      <c r="BM136" s="112"/>
      <c r="BN136" s="112"/>
      <c r="BO136" s="112"/>
      <c r="BP136" s="112"/>
      <c r="BQ136" s="112"/>
      <c r="BR136" s="112"/>
      <c r="BS136" s="112"/>
      <c r="BT136" s="112"/>
      <c r="BU136" s="112"/>
      <c r="BV136" s="112"/>
      <c r="BW136" s="112"/>
      <c r="BX136" s="112"/>
      <c r="BY136" s="112"/>
      <c r="BZ136" s="112"/>
      <c r="CA136" s="112"/>
      <c r="CB136" s="112"/>
      <c r="CC136" s="112"/>
      <c r="CD136" s="112"/>
      <c r="CE136" s="112"/>
    </row>
    <row r="137" spans="1:8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4"/>
      <c r="AH137" s="14"/>
      <c r="AI137" s="61"/>
      <c r="AJ137" s="14"/>
      <c r="AK137" s="14"/>
      <c r="AL137" s="122"/>
      <c r="AM137" s="122"/>
      <c r="AN137" s="122"/>
      <c r="AO137" s="122"/>
      <c r="AP137" s="122"/>
      <c r="AQ137" s="122"/>
      <c r="AR137" s="122"/>
      <c r="AS137" s="121">
        <f t="shared" si="49"/>
        <v>45061</v>
      </c>
      <c r="AT137" s="112"/>
      <c r="AU137" s="112"/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  <c r="BF137" s="112"/>
      <c r="BG137" s="112"/>
      <c r="BH137" s="112"/>
      <c r="BI137" s="112"/>
      <c r="BJ137" s="112"/>
      <c r="BK137" s="112"/>
      <c r="BL137" s="112"/>
      <c r="BM137" s="112"/>
      <c r="BN137" s="112"/>
      <c r="BO137" s="112"/>
      <c r="BP137" s="112"/>
      <c r="BQ137" s="112"/>
      <c r="BR137" s="112"/>
      <c r="BS137" s="112"/>
      <c r="BT137" s="112"/>
      <c r="BU137" s="112"/>
      <c r="BV137" s="112"/>
      <c r="BW137" s="112"/>
      <c r="BX137" s="112"/>
      <c r="BY137" s="112"/>
      <c r="BZ137" s="112"/>
      <c r="CA137" s="112"/>
      <c r="CB137" s="112"/>
      <c r="CC137" s="112"/>
      <c r="CD137" s="112"/>
      <c r="CE137" s="112"/>
    </row>
    <row r="138" spans="1:8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4"/>
      <c r="AH138" s="14"/>
      <c r="AI138" s="61"/>
      <c r="AJ138" s="14"/>
      <c r="AK138" s="14"/>
      <c r="AL138" s="122"/>
      <c r="AM138" s="122"/>
      <c r="AN138" s="122"/>
      <c r="AO138" s="122"/>
      <c r="AP138" s="122"/>
      <c r="AQ138" s="122"/>
      <c r="AR138" s="122"/>
      <c r="AS138" s="121">
        <f t="shared" si="49"/>
        <v>45062</v>
      </c>
      <c r="AT138" s="112"/>
      <c r="AU138" s="112"/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  <c r="BF138" s="112"/>
      <c r="BG138" s="112"/>
      <c r="BH138" s="112"/>
      <c r="BI138" s="112"/>
      <c r="BJ138" s="112"/>
      <c r="BK138" s="112"/>
      <c r="BL138" s="112"/>
      <c r="BM138" s="112"/>
      <c r="BN138" s="112"/>
      <c r="BO138" s="112"/>
      <c r="BP138" s="112"/>
      <c r="BQ138" s="112"/>
      <c r="BR138" s="112"/>
      <c r="BS138" s="112"/>
      <c r="BT138" s="112"/>
      <c r="BU138" s="112"/>
      <c r="BV138" s="112"/>
      <c r="BW138" s="112"/>
      <c r="BX138" s="112"/>
      <c r="BY138" s="112"/>
      <c r="BZ138" s="112"/>
      <c r="CA138" s="112"/>
      <c r="CB138" s="112"/>
      <c r="CC138" s="112"/>
      <c r="CD138" s="112"/>
      <c r="CE138" s="112"/>
    </row>
    <row r="139" spans="1:8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4"/>
      <c r="AH139" s="14"/>
      <c r="AI139" s="61"/>
      <c r="AJ139" s="14"/>
      <c r="AK139" s="14"/>
      <c r="AL139" s="122"/>
      <c r="AM139" s="122"/>
      <c r="AN139" s="122"/>
      <c r="AO139" s="122"/>
      <c r="AP139" s="122"/>
      <c r="AQ139" s="122"/>
      <c r="AR139" s="122"/>
      <c r="AS139" s="121">
        <f t="shared" si="49"/>
        <v>45063</v>
      </c>
      <c r="AT139" s="112"/>
      <c r="AU139" s="112"/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  <c r="BF139" s="112"/>
      <c r="BG139" s="112"/>
      <c r="BH139" s="112"/>
      <c r="BI139" s="112"/>
      <c r="BJ139" s="112"/>
      <c r="BK139" s="112"/>
      <c r="BL139" s="112"/>
      <c r="BM139" s="112"/>
      <c r="BN139" s="112"/>
      <c r="BO139" s="112"/>
      <c r="BP139" s="112"/>
      <c r="BQ139" s="112"/>
      <c r="BR139" s="112"/>
      <c r="BS139" s="112"/>
      <c r="BT139" s="112"/>
      <c r="BU139" s="112"/>
      <c r="BV139" s="112"/>
      <c r="BW139" s="112"/>
      <c r="BX139" s="112"/>
      <c r="BY139" s="112"/>
      <c r="BZ139" s="112"/>
      <c r="CA139" s="112"/>
      <c r="CB139" s="112"/>
      <c r="CC139" s="112"/>
      <c r="CD139" s="112"/>
      <c r="CE139" s="112"/>
    </row>
    <row r="140" spans="1:8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4"/>
      <c r="AH140" s="14"/>
      <c r="AI140" s="61"/>
      <c r="AJ140" s="14"/>
      <c r="AK140" s="14"/>
      <c r="AL140" s="122"/>
      <c r="AM140" s="122"/>
      <c r="AN140" s="122"/>
      <c r="AO140" s="122"/>
      <c r="AP140" s="122"/>
      <c r="AQ140" s="122"/>
      <c r="AR140" s="122"/>
      <c r="AS140" s="121">
        <f t="shared" si="49"/>
        <v>45064</v>
      </c>
      <c r="AT140" s="112"/>
      <c r="AU140" s="112"/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/>
      <c r="BQ140" s="112"/>
      <c r="BR140" s="112"/>
      <c r="BS140" s="112"/>
      <c r="BT140" s="112"/>
      <c r="BU140" s="112"/>
      <c r="BV140" s="112"/>
      <c r="BW140" s="112"/>
      <c r="BX140" s="112"/>
      <c r="BY140" s="112"/>
      <c r="BZ140" s="112"/>
      <c r="CA140" s="112"/>
      <c r="CB140" s="112"/>
      <c r="CC140" s="112"/>
      <c r="CD140" s="112"/>
      <c r="CE140" s="112"/>
    </row>
    <row r="141" spans="1:8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  <c r="AB141" s="122"/>
      <c r="AC141" s="122"/>
      <c r="AD141" s="122"/>
      <c r="AE141" s="122"/>
      <c r="AF141" s="122"/>
      <c r="AG141" s="14"/>
      <c r="AH141" s="14"/>
      <c r="AI141" s="61"/>
      <c r="AJ141" s="14"/>
      <c r="AK141" s="14"/>
      <c r="AL141" s="122"/>
      <c r="AM141" s="122"/>
      <c r="AN141" s="122"/>
      <c r="AO141" s="122"/>
      <c r="AP141" s="122"/>
      <c r="AQ141" s="122"/>
      <c r="AR141" s="122"/>
      <c r="AS141" s="121">
        <f t="shared" si="49"/>
        <v>45065</v>
      </c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BJ141" s="112"/>
      <c r="BK141" s="112"/>
      <c r="BL141" s="112"/>
      <c r="BM141" s="112"/>
      <c r="BN141" s="112"/>
      <c r="BO141" s="112"/>
      <c r="BP141" s="112"/>
      <c r="BQ141" s="112"/>
      <c r="BR141" s="112"/>
      <c r="BS141" s="112"/>
      <c r="BT141" s="112"/>
      <c r="BU141" s="112"/>
      <c r="BV141" s="112"/>
      <c r="BW141" s="112"/>
      <c r="BX141" s="112"/>
      <c r="BY141" s="112"/>
      <c r="BZ141" s="112"/>
      <c r="CA141" s="112"/>
      <c r="CB141" s="112"/>
      <c r="CC141" s="112"/>
      <c r="CD141" s="112"/>
      <c r="CE141" s="112"/>
    </row>
    <row r="142" spans="1:8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  <c r="AF142" s="122"/>
      <c r="AG142" s="14"/>
      <c r="AH142" s="14"/>
      <c r="AI142" s="61"/>
      <c r="AJ142" s="14"/>
      <c r="AK142" s="14"/>
      <c r="AL142" s="122"/>
      <c r="AM142" s="122"/>
      <c r="AN142" s="122"/>
      <c r="AO142" s="122"/>
      <c r="AP142" s="122"/>
      <c r="AQ142" s="122"/>
      <c r="AR142" s="122"/>
      <c r="AS142" s="121">
        <f t="shared" si="49"/>
        <v>45066</v>
      </c>
      <c r="AT142" s="112"/>
      <c r="AU142" s="112"/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  <c r="BF142" s="112"/>
      <c r="BG142" s="112"/>
      <c r="BH142" s="112"/>
      <c r="BI142" s="112"/>
      <c r="BJ142" s="112"/>
      <c r="BK142" s="112"/>
      <c r="BL142" s="112"/>
      <c r="BM142" s="112"/>
      <c r="BN142" s="112"/>
      <c r="BO142" s="112"/>
      <c r="BP142" s="112"/>
      <c r="BQ142" s="112"/>
      <c r="BR142" s="112"/>
      <c r="BS142" s="112"/>
      <c r="BT142" s="112"/>
      <c r="BU142" s="112"/>
      <c r="BV142" s="112"/>
      <c r="BW142" s="112"/>
      <c r="BX142" s="112"/>
      <c r="BY142" s="112"/>
      <c r="BZ142" s="112"/>
      <c r="CA142" s="112"/>
      <c r="CB142" s="112"/>
      <c r="CC142" s="112"/>
      <c r="CD142" s="112"/>
      <c r="CE142" s="112"/>
    </row>
    <row r="143" spans="1:8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  <c r="AB143" s="122"/>
      <c r="AC143" s="122"/>
      <c r="AD143" s="122"/>
      <c r="AE143" s="122"/>
      <c r="AF143" s="122"/>
      <c r="AG143" s="14"/>
      <c r="AH143" s="14"/>
      <c r="AI143" s="61"/>
      <c r="AJ143" s="14"/>
      <c r="AK143" s="14"/>
      <c r="AL143" s="122"/>
      <c r="AM143" s="122"/>
      <c r="AN143" s="122"/>
      <c r="AO143" s="122"/>
      <c r="AP143" s="122"/>
      <c r="AQ143" s="122"/>
      <c r="AR143" s="122"/>
      <c r="AS143" s="121">
        <f t="shared" si="49"/>
        <v>45067</v>
      </c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  <c r="BJ143" s="112"/>
      <c r="BK143" s="112"/>
      <c r="BL143" s="112"/>
      <c r="BM143" s="112"/>
      <c r="BN143" s="112"/>
      <c r="BO143" s="112"/>
      <c r="BP143" s="112"/>
      <c r="BQ143" s="112"/>
      <c r="BR143" s="112"/>
      <c r="BS143" s="112"/>
      <c r="BT143" s="112"/>
      <c r="BU143" s="112"/>
      <c r="BV143" s="112"/>
      <c r="BW143" s="112"/>
      <c r="BX143" s="112"/>
      <c r="BY143" s="112"/>
      <c r="BZ143" s="112"/>
      <c r="CA143" s="112"/>
      <c r="CB143" s="112"/>
      <c r="CC143" s="112"/>
      <c r="CD143" s="112"/>
      <c r="CE143" s="112"/>
    </row>
    <row r="144" spans="1:8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  <c r="AB144" s="122"/>
      <c r="AC144" s="122"/>
      <c r="AD144" s="122"/>
      <c r="AE144" s="122"/>
      <c r="AF144" s="122"/>
      <c r="AG144" s="14"/>
      <c r="AH144" s="14"/>
      <c r="AI144" s="61"/>
      <c r="AJ144" s="14"/>
      <c r="AK144" s="14"/>
      <c r="AL144" s="122"/>
      <c r="AM144" s="122"/>
      <c r="AN144" s="122"/>
      <c r="AO144" s="122"/>
      <c r="AP144" s="122"/>
      <c r="AQ144" s="122"/>
      <c r="AR144" s="122"/>
      <c r="AS144" s="121">
        <f t="shared" si="49"/>
        <v>45068</v>
      </c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S144" s="112"/>
      <c r="BT144" s="112"/>
      <c r="BU144" s="112"/>
      <c r="BV144" s="112"/>
      <c r="BW144" s="112"/>
      <c r="BX144" s="112"/>
      <c r="BY144" s="112"/>
      <c r="BZ144" s="112"/>
      <c r="CA144" s="112"/>
      <c r="CB144" s="112"/>
      <c r="CC144" s="112"/>
      <c r="CD144" s="112"/>
      <c r="CE144" s="112"/>
    </row>
    <row r="145" spans="1:8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  <c r="AB145" s="122"/>
      <c r="AC145" s="122"/>
      <c r="AD145" s="122"/>
      <c r="AE145" s="122"/>
      <c r="AF145" s="122"/>
      <c r="AG145" s="14"/>
      <c r="AH145" s="14"/>
      <c r="AI145" s="61"/>
      <c r="AJ145" s="14"/>
      <c r="AK145" s="14"/>
      <c r="AL145" s="122"/>
      <c r="AM145" s="122"/>
      <c r="AN145" s="122"/>
      <c r="AO145" s="122"/>
      <c r="AP145" s="122"/>
      <c r="AQ145" s="122"/>
      <c r="AR145" s="122"/>
      <c r="AS145" s="121">
        <f t="shared" si="49"/>
        <v>45069</v>
      </c>
      <c r="AT145" s="112"/>
      <c r="AU145" s="112"/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  <c r="BS145" s="112"/>
      <c r="BT145" s="112"/>
      <c r="BU145" s="112"/>
      <c r="BV145" s="112"/>
      <c r="BW145" s="112"/>
      <c r="BX145" s="112"/>
      <c r="BY145" s="112"/>
      <c r="BZ145" s="112"/>
      <c r="CA145" s="112"/>
      <c r="CB145" s="112"/>
      <c r="CC145" s="112"/>
      <c r="CD145" s="112"/>
      <c r="CE145" s="112"/>
    </row>
    <row r="146" spans="1:8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  <c r="AB146" s="122"/>
      <c r="AC146" s="122"/>
      <c r="AD146" s="122"/>
      <c r="AE146" s="122"/>
      <c r="AF146" s="122"/>
      <c r="AG146" s="14"/>
      <c r="AH146" s="14"/>
      <c r="AI146" s="61"/>
      <c r="AJ146" s="14"/>
      <c r="AK146" s="14"/>
      <c r="AL146" s="122"/>
      <c r="AM146" s="122"/>
      <c r="AN146" s="122"/>
      <c r="AO146" s="122"/>
      <c r="AP146" s="122"/>
      <c r="AQ146" s="122"/>
      <c r="AR146" s="122"/>
      <c r="AS146" s="121">
        <f t="shared" si="49"/>
        <v>45070</v>
      </c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  <c r="BS146" s="112"/>
      <c r="BT146" s="112"/>
      <c r="BU146" s="112"/>
      <c r="BV146" s="112"/>
      <c r="BW146" s="112"/>
      <c r="BX146" s="112"/>
      <c r="BY146" s="112"/>
      <c r="BZ146" s="112"/>
      <c r="CA146" s="112"/>
      <c r="CB146" s="112"/>
      <c r="CC146" s="112"/>
      <c r="CD146" s="112"/>
      <c r="CE146" s="112"/>
    </row>
    <row r="147" spans="1:8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  <c r="AB147" s="122"/>
      <c r="AC147" s="122"/>
      <c r="AD147" s="122"/>
      <c r="AE147" s="122"/>
      <c r="AF147" s="122"/>
      <c r="AG147" s="14"/>
      <c r="AH147" s="14"/>
      <c r="AI147" s="61"/>
      <c r="AJ147" s="14"/>
      <c r="AK147" s="14"/>
      <c r="AL147" s="122"/>
      <c r="AM147" s="122"/>
      <c r="AN147" s="122"/>
      <c r="AO147" s="122"/>
      <c r="AP147" s="122"/>
      <c r="AQ147" s="122"/>
      <c r="AR147" s="122"/>
      <c r="AS147" s="121">
        <f t="shared" si="49"/>
        <v>45071</v>
      </c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BJ147" s="112"/>
      <c r="BK147" s="112"/>
      <c r="BL147" s="112"/>
      <c r="BM147" s="112"/>
      <c r="BN147" s="112"/>
      <c r="BO147" s="112"/>
      <c r="BP147" s="112"/>
      <c r="BQ147" s="112"/>
      <c r="BR147" s="112"/>
      <c r="BS147" s="112"/>
      <c r="BT147" s="112"/>
      <c r="BU147" s="112"/>
      <c r="BV147" s="112"/>
      <c r="BW147" s="112"/>
      <c r="BX147" s="112"/>
      <c r="BY147" s="112"/>
      <c r="BZ147" s="112"/>
      <c r="CA147" s="112"/>
      <c r="CB147" s="112"/>
      <c r="CC147" s="112"/>
      <c r="CD147" s="112"/>
      <c r="CE147" s="112"/>
    </row>
    <row r="148" spans="1:8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  <c r="AB148" s="122"/>
      <c r="AC148" s="122"/>
      <c r="AD148" s="122"/>
      <c r="AE148" s="122"/>
      <c r="AF148" s="122"/>
      <c r="AG148" s="14"/>
      <c r="AH148" s="14"/>
      <c r="AI148" s="61"/>
      <c r="AJ148" s="14"/>
      <c r="AK148" s="14"/>
      <c r="AL148" s="122"/>
      <c r="AM148" s="122"/>
      <c r="AN148" s="122"/>
      <c r="AO148" s="122"/>
      <c r="AP148" s="122"/>
      <c r="AQ148" s="122"/>
      <c r="AR148" s="122"/>
      <c r="AS148" s="121">
        <f t="shared" si="49"/>
        <v>45072</v>
      </c>
      <c r="AT148" s="112"/>
      <c r="AU148" s="112"/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  <c r="BF148" s="112"/>
      <c r="BG148" s="112"/>
      <c r="BH148" s="112"/>
      <c r="BI148" s="112"/>
      <c r="BJ148" s="112"/>
      <c r="BK148" s="112"/>
      <c r="BL148" s="112"/>
      <c r="BM148" s="112"/>
      <c r="BN148" s="112"/>
      <c r="BO148" s="112"/>
      <c r="BP148" s="112"/>
      <c r="BQ148" s="112"/>
      <c r="BR148" s="112"/>
      <c r="BS148" s="112"/>
      <c r="BT148" s="112"/>
      <c r="BU148" s="112"/>
      <c r="BV148" s="112"/>
      <c r="BW148" s="112"/>
      <c r="BX148" s="112"/>
      <c r="BY148" s="112"/>
      <c r="BZ148" s="112"/>
      <c r="CA148" s="112"/>
      <c r="CB148" s="112"/>
      <c r="CC148" s="112"/>
      <c r="CD148" s="112"/>
      <c r="CE148" s="112"/>
    </row>
    <row r="149" spans="1:8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  <c r="AB149" s="122"/>
      <c r="AC149" s="122"/>
      <c r="AD149" s="122"/>
      <c r="AE149" s="122"/>
      <c r="AF149" s="122"/>
      <c r="AG149" s="14"/>
      <c r="AH149" s="14"/>
      <c r="AI149" s="61"/>
      <c r="AJ149" s="14"/>
      <c r="AK149" s="14"/>
      <c r="AL149" s="122"/>
      <c r="AM149" s="122"/>
      <c r="AN149" s="122"/>
      <c r="AO149" s="122"/>
      <c r="AP149" s="122"/>
      <c r="AQ149" s="122"/>
      <c r="AR149" s="122"/>
      <c r="AS149" s="121">
        <f t="shared" si="49"/>
        <v>45073</v>
      </c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2"/>
      <c r="BG149" s="112"/>
      <c r="BH149" s="112"/>
      <c r="BI149" s="112"/>
      <c r="BJ149" s="112"/>
      <c r="BK149" s="112"/>
      <c r="BL149" s="112"/>
      <c r="BM149" s="112"/>
      <c r="BN149" s="112"/>
      <c r="BO149" s="112"/>
      <c r="BP149" s="112"/>
      <c r="BQ149" s="112"/>
      <c r="BR149" s="112"/>
      <c r="BS149" s="112"/>
      <c r="BT149" s="112"/>
      <c r="BU149" s="112"/>
      <c r="BV149" s="112"/>
      <c r="BW149" s="112"/>
      <c r="BX149" s="112"/>
      <c r="BY149" s="112"/>
      <c r="BZ149" s="112"/>
      <c r="CA149" s="112"/>
      <c r="CB149" s="112"/>
      <c r="CC149" s="112"/>
      <c r="CD149" s="112"/>
      <c r="CE149" s="112"/>
    </row>
    <row r="150" spans="1:8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AD150" s="122"/>
      <c r="AE150" s="122"/>
      <c r="AF150" s="122"/>
      <c r="AG150" s="14"/>
      <c r="AH150" s="14"/>
      <c r="AI150" s="61"/>
      <c r="AJ150" s="14"/>
      <c r="AK150" s="14"/>
      <c r="AL150" s="122"/>
      <c r="AM150" s="122"/>
      <c r="AN150" s="122"/>
      <c r="AO150" s="122"/>
      <c r="AP150" s="122"/>
      <c r="AQ150" s="122"/>
      <c r="AR150" s="122"/>
      <c r="AS150" s="121">
        <f t="shared" si="49"/>
        <v>45074</v>
      </c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2"/>
      <c r="BG150" s="112"/>
      <c r="BH150" s="112"/>
      <c r="BI150" s="112"/>
      <c r="BJ150" s="112"/>
      <c r="BK150" s="112"/>
      <c r="BL150" s="112"/>
      <c r="BM150" s="112"/>
      <c r="BN150" s="112"/>
      <c r="BO150" s="112"/>
      <c r="BP150" s="112"/>
      <c r="BQ150" s="112"/>
      <c r="BR150" s="112"/>
      <c r="BS150" s="112"/>
      <c r="BT150" s="112"/>
      <c r="BU150" s="112"/>
      <c r="BV150" s="112"/>
      <c r="BW150" s="112"/>
      <c r="BX150" s="112"/>
      <c r="BY150" s="112"/>
      <c r="BZ150" s="112"/>
      <c r="CA150" s="112"/>
      <c r="CB150" s="112"/>
      <c r="CC150" s="112"/>
      <c r="CD150" s="112"/>
      <c r="CE150" s="112"/>
    </row>
    <row r="151" spans="1:8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  <c r="AB151" s="122"/>
      <c r="AC151" s="122"/>
      <c r="AD151" s="122"/>
      <c r="AE151" s="122"/>
      <c r="AF151" s="122"/>
      <c r="AG151" s="14"/>
      <c r="AH151" s="14"/>
      <c r="AI151" s="61"/>
      <c r="AJ151" s="14"/>
      <c r="AK151" s="14"/>
      <c r="AL151" s="122"/>
      <c r="AM151" s="122"/>
      <c r="AN151" s="122"/>
      <c r="AO151" s="122"/>
      <c r="AP151" s="122"/>
      <c r="AQ151" s="122"/>
      <c r="AR151" s="122"/>
      <c r="AS151" s="121">
        <f t="shared" si="49"/>
        <v>45075</v>
      </c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2"/>
      <c r="BG151" s="112"/>
      <c r="BH151" s="112"/>
      <c r="BI151" s="112"/>
      <c r="BJ151" s="112"/>
      <c r="BK151" s="112"/>
      <c r="BL151" s="112"/>
      <c r="BM151" s="112"/>
      <c r="BN151" s="112"/>
      <c r="BO151" s="112"/>
      <c r="BP151" s="112"/>
      <c r="BQ151" s="112"/>
      <c r="BR151" s="112"/>
      <c r="BS151" s="112"/>
      <c r="BT151" s="112"/>
      <c r="BU151" s="112"/>
      <c r="BV151" s="112"/>
      <c r="BW151" s="112"/>
      <c r="BX151" s="112"/>
      <c r="BY151" s="112"/>
      <c r="BZ151" s="112"/>
      <c r="CA151" s="112"/>
      <c r="CB151" s="112"/>
      <c r="CC151" s="112"/>
      <c r="CD151" s="112"/>
      <c r="CE151" s="112"/>
    </row>
    <row r="152" spans="1:8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  <c r="AB152" s="122"/>
      <c r="AC152" s="122"/>
      <c r="AD152" s="122"/>
      <c r="AE152" s="122"/>
      <c r="AF152" s="122"/>
      <c r="AG152" s="14"/>
      <c r="AH152" s="14"/>
      <c r="AI152" s="61"/>
      <c r="AJ152" s="14"/>
      <c r="AK152" s="14"/>
      <c r="AL152" s="122"/>
      <c r="AM152" s="122"/>
      <c r="AN152" s="122"/>
      <c r="AO152" s="122"/>
      <c r="AP152" s="122"/>
      <c r="AQ152" s="122"/>
      <c r="AR152" s="122"/>
      <c r="AS152" s="121">
        <f t="shared" si="49"/>
        <v>45076</v>
      </c>
      <c r="AT152" s="112"/>
      <c r="AU152" s="112"/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  <c r="BF152" s="112"/>
      <c r="BG152" s="112"/>
      <c r="BH152" s="112"/>
      <c r="BI152" s="112"/>
      <c r="BJ152" s="112"/>
      <c r="BK152" s="112"/>
      <c r="BL152" s="112"/>
      <c r="BM152" s="112"/>
      <c r="BN152" s="112"/>
      <c r="BO152" s="112"/>
      <c r="BP152" s="112"/>
      <c r="BQ152" s="112"/>
      <c r="BR152" s="112"/>
      <c r="BS152" s="112"/>
      <c r="BT152" s="112"/>
      <c r="BU152" s="112"/>
      <c r="BV152" s="112"/>
      <c r="BW152" s="112"/>
      <c r="BX152" s="112"/>
      <c r="BY152" s="112"/>
      <c r="BZ152" s="112"/>
      <c r="CA152" s="112"/>
      <c r="CB152" s="112"/>
      <c r="CC152" s="112"/>
      <c r="CD152" s="112"/>
      <c r="CE152" s="112"/>
    </row>
    <row r="153" spans="1:8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  <c r="AB153" s="122"/>
      <c r="AC153" s="122"/>
      <c r="AD153" s="122"/>
      <c r="AE153" s="122"/>
      <c r="AF153" s="122"/>
      <c r="AG153" s="14"/>
      <c r="AH153" s="14"/>
      <c r="AI153" s="61"/>
      <c r="AJ153" s="14"/>
      <c r="AK153" s="14"/>
      <c r="AL153" s="122"/>
      <c r="AM153" s="122"/>
      <c r="AN153" s="122"/>
      <c r="AO153" s="122"/>
      <c r="AP153" s="122"/>
      <c r="AQ153" s="122"/>
      <c r="AR153" s="122"/>
      <c r="AS153" s="121">
        <f t="shared" si="49"/>
        <v>45077</v>
      </c>
      <c r="AT153" s="112"/>
      <c r="AU153" s="112"/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  <c r="BF153" s="112"/>
      <c r="BG153" s="112"/>
      <c r="BH153" s="112"/>
      <c r="BI153" s="112"/>
      <c r="BJ153" s="112"/>
      <c r="BK153" s="112"/>
      <c r="BL153" s="112"/>
      <c r="BM153" s="112"/>
      <c r="BN153" s="112"/>
      <c r="BO153" s="112"/>
      <c r="BP153" s="112"/>
      <c r="BQ153" s="112"/>
      <c r="BR153" s="112"/>
      <c r="BS153" s="112"/>
      <c r="BT153" s="112"/>
      <c r="BU153" s="112"/>
      <c r="BV153" s="112"/>
      <c r="BW153" s="112"/>
      <c r="BX153" s="112"/>
      <c r="BY153" s="112"/>
      <c r="BZ153" s="112"/>
      <c r="CA153" s="112"/>
      <c r="CB153" s="112"/>
      <c r="CC153" s="112"/>
      <c r="CD153" s="112"/>
      <c r="CE153" s="112"/>
    </row>
    <row r="154" spans="1:8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  <c r="AB154" s="122"/>
      <c r="AC154" s="122"/>
      <c r="AD154" s="122"/>
      <c r="AE154" s="122"/>
      <c r="AF154" s="122"/>
      <c r="AG154" s="14"/>
      <c r="AH154" s="14"/>
      <c r="AI154" s="61"/>
      <c r="AJ154" s="14"/>
      <c r="AK154" s="14"/>
      <c r="AL154" s="122"/>
      <c r="AM154" s="122"/>
      <c r="AN154" s="122"/>
      <c r="AO154" s="122"/>
      <c r="AP154" s="122"/>
      <c r="AQ154" s="122"/>
      <c r="AR154" s="122"/>
      <c r="AS154" s="121">
        <f t="shared" si="49"/>
        <v>45078</v>
      </c>
      <c r="AT154" s="112"/>
      <c r="AU154" s="112"/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  <c r="BF154" s="112"/>
      <c r="BG154" s="112"/>
      <c r="BH154" s="112"/>
      <c r="BI154" s="112"/>
      <c r="BJ154" s="112"/>
      <c r="BK154" s="112"/>
      <c r="BL154" s="112"/>
      <c r="BM154" s="112"/>
      <c r="BN154" s="112"/>
      <c r="BO154" s="112"/>
      <c r="BP154" s="112"/>
      <c r="BQ154" s="112"/>
      <c r="BR154" s="112"/>
      <c r="BS154" s="112"/>
      <c r="BT154" s="112"/>
      <c r="BU154" s="112"/>
      <c r="BV154" s="112"/>
      <c r="BW154" s="112"/>
      <c r="BX154" s="112"/>
      <c r="BY154" s="112"/>
      <c r="BZ154" s="112"/>
      <c r="CA154" s="112"/>
      <c r="CB154" s="112"/>
      <c r="CC154" s="112"/>
      <c r="CD154" s="112"/>
      <c r="CE154" s="112"/>
    </row>
    <row r="155" spans="1:8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  <c r="AB155" s="122"/>
      <c r="AC155" s="122"/>
      <c r="AD155" s="122"/>
      <c r="AE155" s="122"/>
      <c r="AF155" s="122"/>
      <c r="AG155" s="14"/>
      <c r="AH155" s="14"/>
      <c r="AI155" s="61"/>
      <c r="AJ155" s="14"/>
      <c r="AK155" s="14"/>
      <c r="AL155" s="122"/>
      <c r="AM155" s="122"/>
      <c r="AN155" s="122"/>
      <c r="AO155" s="122"/>
      <c r="AP155" s="122"/>
      <c r="AQ155" s="122"/>
      <c r="AR155" s="122"/>
      <c r="AS155" s="121">
        <f t="shared" si="49"/>
        <v>45079</v>
      </c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  <c r="BJ155" s="112"/>
      <c r="BK155" s="112"/>
      <c r="BL155" s="112"/>
      <c r="BM155" s="112"/>
      <c r="BN155" s="112"/>
      <c r="BO155" s="112"/>
      <c r="BP155" s="112"/>
      <c r="BQ155" s="112"/>
      <c r="BR155" s="112"/>
      <c r="BS155" s="112"/>
      <c r="BT155" s="112"/>
      <c r="BU155" s="112"/>
      <c r="BV155" s="112"/>
      <c r="BW155" s="112"/>
      <c r="BX155" s="112"/>
      <c r="BY155" s="112"/>
      <c r="BZ155" s="112"/>
      <c r="CA155" s="112"/>
      <c r="CB155" s="112"/>
      <c r="CC155" s="112"/>
      <c r="CD155" s="112"/>
      <c r="CE155" s="112"/>
    </row>
    <row r="156" spans="1:8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AD156" s="122"/>
      <c r="AE156" s="122"/>
      <c r="AF156" s="122"/>
      <c r="AG156" s="14"/>
      <c r="AH156" s="14"/>
      <c r="AI156" s="61"/>
      <c r="AJ156" s="14"/>
      <c r="AK156" s="14"/>
      <c r="AL156" s="122"/>
      <c r="AM156" s="122"/>
      <c r="AN156" s="122"/>
      <c r="AO156" s="122"/>
      <c r="AP156" s="122"/>
      <c r="AQ156" s="122"/>
      <c r="AR156" s="122"/>
      <c r="AS156" s="121">
        <f t="shared" si="49"/>
        <v>45080</v>
      </c>
      <c r="AT156" s="112"/>
      <c r="AU156" s="112"/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  <c r="BF156" s="112"/>
      <c r="BG156" s="112"/>
      <c r="BH156" s="112"/>
      <c r="BI156" s="112"/>
      <c r="BJ156" s="112"/>
      <c r="BK156" s="112"/>
      <c r="BL156" s="112"/>
      <c r="BM156" s="112"/>
      <c r="BN156" s="112"/>
      <c r="BO156" s="112"/>
      <c r="BP156" s="112"/>
      <c r="BQ156" s="112"/>
      <c r="BR156" s="112"/>
      <c r="BS156" s="112"/>
      <c r="BT156" s="112"/>
      <c r="BU156" s="112"/>
      <c r="BV156" s="112"/>
      <c r="BW156" s="112"/>
      <c r="BX156" s="112"/>
      <c r="BY156" s="112"/>
      <c r="BZ156" s="112"/>
      <c r="CA156" s="112"/>
      <c r="CB156" s="112"/>
      <c r="CC156" s="112"/>
      <c r="CD156" s="112"/>
      <c r="CE156" s="112"/>
    </row>
    <row r="157" spans="1:8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  <c r="AB157" s="122"/>
      <c r="AC157" s="122"/>
      <c r="AD157" s="122"/>
      <c r="AE157" s="122"/>
      <c r="AF157" s="122"/>
      <c r="AG157" s="14"/>
      <c r="AH157" s="14"/>
      <c r="AI157" s="61"/>
      <c r="AJ157" s="14"/>
      <c r="AK157" s="14"/>
      <c r="AL157" s="122"/>
      <c r="AM157" s="122"/>
      <c r="AN157" s="122"/>
      <c r="AO157" s="122"/>
      <c r="AP157" s="122"/>
      <c r="AQ157" s="122"/>
      <c r="AR157" s="122"/>
      <c r="AS157" s="121">
        <f t="shared" si="49"/>
        <v>45081</v>
      </c>
      <c r="AT157" s="112"/>
      <c r="AU157" s="112"/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  <c r="BF157" s="112"/>
      <c r="BG157" s="112"/>
      <c r="BH157" s="112"/>
      <c r="BI157" s="112"/>
      <c r="BJ157" s="112"/>
      <c r="BK157" s="112"/>
      <c r="BL157" s="112"/>
      <c r="BM157" s="112"/>
      <c r="BN157" s="112"/>
      <c r="BO157" s="112"/>
      <c r="BP157" s="112"/>
      <c r="BQ157" s="112"/>
      <c r="BR157" s="112"/>
      <c r="BS157" s="112"/>
      <c r="BT157" s="112"/>
      <c r="BU157" s="112"/>
      <c r="BV157" s="112"/>
      <c r="BW157" s="112"/>
      <c r="BX157" s="112"/>
      <c r="BY157" s="112"/>
      <c r="BZ157" s="112"/>
      <c r="CA157" s="112"/>
      <c r="CB157" s="112"/>
      <c r="CC157" s="112"/>
      <c r="CD157" s="112"/>
      <c r="CE157" s="112"/>
    </row>
    <row r="158" spans="1:8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4"/>
      <c r="AH158" s="14"/>
      <c r="AI158" s="61"/>
      <c r="AJ158" s="14"/>
      <c r="AK158" s="14"/>
      <c r="AL158" s="122"/>
      <c r="AM158" s="122"/>
      <c r="AN158" s="122"/>
      <c r="AO158" s="122"/>
      <c r="AP158" s="122"/>
      <c r="AQ158" s="122"/>
      <c r="AR158" s="122"/>
      <c r="AS158" s="121">
        <f t="shared" si="49"/>
        <v>45082</v>
      </c>
      <c r="AT158" s="112"/>
      <c r="AU158" s="112"/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  <c r="BF158" s="112"/>
      <c r="BG158" s="112"/>
      <c r="BH158" s="112"/>
      <c r="BI158" s="112"/>
      <c r="BJ158" s="112"/>
      <c r="BK158" s="112"/>
      <c r="BL158" s="112"/>
      <c r="BM158" s="112"/>
      <c r="BN158" s="112"/>
      <c r="BO158" s="112"/>
      <c r="BP158" s="112"/>
      <c r="BQ158" s="112"/>
      <c r="BR158" s="112"/>
      <c r="BS158" s="112"/>
      <c r="BT158" s="112"/>
      <c r="BU158" s="112"/>
      <c r="BV158" s="112"/>
      <c r="BW158" s="112"/>
      <c r="BX158" s="112"/>
      <c r="BY158" s="112"/>
      <c r="BZ158" s="112"/>
      <c r="CA158" s="112"/>
      <c r="CB158" s="112"/>
      <c r="CC158" s="112"/>
      <c r="CD158" s="112"/>
      <c r="CE158" s="112"/>
    </row>
    <row r="159" spans="1:8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  <c r="AB159" s="122"/>
      <c r="AC159" s="122"/>
      <c r="AD159" s="122"/>
      <c r="AE159" s="122"/>
      <c r="AF159" s="122"/>
      <c r="AG159" s="14"/>
      <c r="AH159" s="14"/>
      <c r="AI159" s="61"/>
      <c r="AJ159" s="14"/>
      <c r="AK159" s="14"/>
      <c r="AL159" s="122"/>
      <c r="AM159" s="122"/>
      <c r="AN159" s="122"/>
      <c r="AO159" s="122"/>
      <c r="AP159" s="122"/>
      <c r="AQ159" s="122"/>
      <c r="AR159" s="122"/>
      <c r="AS159" s="121">
        <f t="shared" si="49"/>
        <v>45083</v>
      </c>
      <c r="AT159" s="112"/>
      <c r="AU159" s="112"/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  <c r="BF159" s="112"/>
      <c r="BG159" s="112"/>
      <c r="BH159" s="112"/>
      <c r="BI159" s="112"/>
      <c r="BJ159" s="112"/>
      <c r="BK159" s="112"/>
      <c r="BL159" s="112"/>
      <c r="BM159" s="112"/>
      <c r="BN159" s="112"/>
      <c r="BO159" s="112"/>
      <c r="BP159" s="112"/>
      <c r="BQ159" s="112"/>
      <c r="BR159" s="112"/>
      <c r="BS159" s="112"/>
      <c r="BT159" s="112"/>
      <c r="BU159" s="112"/>
      <c r="BV159" s="112"/>
      <c r="BW159" s="112"/>
      <c r="BX159" s="112"/>
      <c r="BY159" s="112"/>
      <c r="BZ159" s="112"/>
      <c r="CA159" s="112"/>
      <c r="CB159" s="112"/>
      <c r="CC159" s="112"/>
      <c r="CD159" s="112"/>
      <c r="CE159" s="112"/>
    </row>
    <row r="160" spans="1:8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  <c r="AB160" s="122"/>
      <c r="AC160" s="122"/>
      <c r="AD160" s="122"/>
      <c r="AE160" s="122"/>
      <c r="AF160" s="122"/>
      <c r="AG160" s="14"/>
      <c r="AH160" s="14"/>
      <c r="AI160" s="61"/>
      <c r="AJ160" s="14"/>
      <c r="AK160" s="14"/>
      <c r="AL160" s="122"/>
      <c r="AM160" s="122"/>
      <c r="AN160" s="122"/>
      <c r="AO160" s="122"/>
      <c r="AP160" s="122"/>
      <c r="AQ160" s="122"/>
      <c r="AR160" s="122"/>
      <c r="AS160" s="121">
        <f t="shared" si="49"/>
        <v>45084</v>
      </c>
      <c r="AT160" s="112"/>
      <c r="AU160" s="112"/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  <c r="BF160" s="112"/>
      <c r="BG160" s="112"/>
      <c r="BH160" s="112"/>
      <c r="BI160" s="112"/>
      <c r="BJ160" s="112"/>
      <c r="BK160" s="112"/>
      <c r="BL160" s="112"/>
      <c r="BM160" s="112"/>
      <c r="BN160" s="112"/>
      <c r="BO160" s="112"/>
      <c r="BP160" s="112"/>
      <c r="BQ160" s="112"/>
      <c r="BR160" s="112"/>
      <c r="BS160" s="112"/>
      <c r="BT160" s="112"/>
      <c r="BU160" s="112"/>
      <c r="BV160" s="112"/>
      <c r="BW160" s="112"/>
      <c r="BX160" s="112"/>
      <c r="BY160" s="112"/>
      <c r="BZ160" s="112"/>
      <c r="CA160" s="112"/>
      <c r="CB160" s="112"/>
      <c r="CC160" s="112"/>
      <c r="CD160" s="112"/>
      <c r="CE160" s="112"/>
    </row>
    <row r="161" spans="1:8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4"/>
      <c r="AH161" s="14"/>
      <c r="AI161" s="61"/>
      <c r="AJ161" s="14"/>
      <c r="AK161" s="14"/>
      <c r="AL161" s="122"/>
      <c r="AM161" s="122"/>
      <c r="AN161" s="122"/>
      <c r="AO161" s="122"/>
      <c r="AP161" s="122"/>
      <c r="AQ161" s="122"/>
      <c r="AR161" s="122"/>
      <c r="AS161" s="121">
        <f t="shared" ref="AS161:AS225" si="50">SUM(AS160+1)</f>
        <v>45085</v>
      </c>
      <c r="AT161" s="112"/>
      <c r="AU161" s="112"/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  <c r="BF161" s="112"/>
      <c r="BG161" s="112"/>
      <c r="BH161" s="112"/>
      <c r="BI161" s="112"/>
      <c r="BJ161" s="112"/>
      <c r="BK161" s="112"/>
      <c r="BL161" s="112"/>
      <c r="BM161" s="112"/>
      <c r="BN161" s="112"/>
      <c r="BO161" s="112"/>
      <c r="BP161" s="112"/>
      <c r="BQ161" s="112"/>
      <c r="BR161" s="112"/>
      <c r="BS161" s="112"/>
      <c r="BT161" s="112"/>
      <c r="BU161" s="112"/>
      <c r="BV161" s="112"/>
      <c r="BW161" s="112"/>
      <c r="BX161" s="112"/>
      <c r="BY161" s="112"/>
      <c r="BZ161" s="112"/>
      <c r="CA161" s="112"/>
      <c r="CB161" s="112"/>
      <c r="CC161" s="112"/>
      <c r="CD161" s="112"/>
      <c r="CE161" s="112"/>
    </row>
    <row r="162" spans="1:8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4"/>
      <c r="AH162" s="14"/>
      <c r="AI162" s="61"/>
      <c r="AJ162" s="14"/>
      <c r="AK162" s="14"/>
      <c r="AL162" s="122"/>
      <c r="AM162" s="122"/>
      <c r="AN162" s="122"/>
      <c r="AO162" s="122"/>
      <c r="AP162" s="122"/>
      <c r="AQ162" s="122"/>
      <c r="AR162" s="122"/>
      <c r="AS162" s="121">
        <f t="shared" si="50"/>
        <v>45086</v>
      </c>
      <c r="AT162" s="112"/>
      <c r="AU162" s="112"/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  <c r="BF162" s="112"/>
      <c r="BG162" s="112"/>
      <c r="BH162" s="112"/>
      <c r="BI162" s="112"/>
      <c r="BJ162" s="112"/>
      <c r="BK162" s="112"/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</row>
    <row r="163" spans="1:8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4"/>
      <c r="AH163" s="14"/>
      <c r="AI163" s="61"/>
      <c r="AJ163" s="14"/>
      <c r="AK163" s="14"/>
      <c r="AL163" s="122"/>
      <c r="AM163" s="122"/>
      <c r="AN163" s="122"/>
      <c r="AO163" s="122"/>
      <c r="AP163" s="122"/>
      <c r="AQ163" s="122"/>
      <c r="AR163" s="122"/>
      <c r="AS163" s="121">
        <f t="shared" si="50"/>
        <v>45087</v>
      </c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  <c r="BJ163" s="112"/>
      <c r="BK163" s="112"/>
      <c r="BL163" s="112"/>
      <c r="BM163" s="112"/>
      <c r="BN163" s="112"/>
      <c r="BO163" s="112"/>
      <c r="BP163" s="112"/>
      <c r="BQ163" s="112"/>
      <c r="BR163" s="112"/>
      <c r="BS163" s="112"/>
      <c r="BT163" s="112"/>
      <c r="BU163" s="112"/>
      <c r="BV163" s="112"/>
      <c r="BW163" s="112"/>
      <c r="BX163" s="112"/>
      <c r="BY163" s="112"/>
      <c r="BZ163" s="112"/>
      <c r="CA163" s="112"/>
      <c r="CB163" s="112"/>
      <c r="CC163" s="112"/>
      <c r="CD163" s="112"/>
      <c r="CE163" s="112"/>
    </row>
    <row r="164" spans="1:8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4"/>
      <c r="AH164" s="14"/>
      <c r="AI164" s="61"/>
      <c r="AJ164" s="14"/>
      <c r="AK164" s="14"/>
      <c r="AL164" s="122"/>
      <c r="AM164" s="122"/>
      <c r="AN164" s="122"/>
      <c r="AO164" s="122"/>
      <c r="AP164" s="122"/>
      <c r="AQ164" s="122"/>
      <c r="AR164" s="122"/>
      <c r="AS164" s="121">
        <f t="shared" si="50"/>
        <v>45088</v>
      </c>
      <c r="AT164" s="112"/>
      <c r="AU164" s="112"/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  <c r="BF164" s="112"/>
      <c r="BG164" s="112"/>
      <c r="BH164" s="112"/>
      <c r="BI164" s="112"/>
      <c r="BJ164" s="112"/>
      <c r="BK164" s="112"/>
      <c r="BL164" s="112"/>
      <c r="BM164" s="112"/>
      <c r="BN164" s="112"/>
      <c r="BO164" s="112"/>
      <c r="BP164" s="112"/>
      <c r="BQ164" s="112"/>
      <c r="BR164" s="112"/>
      <c r="BS164" s="112"/>
      <c r="BT164" s="112"/>
      <c r="BU164" s="112"/>
      <c r="BV164" s="112"/>
      <c r="BW164" s="112"/>
      <c r="BX164" s="112"/>
      <c r="BY164" s="112"/>
      <c r="BZ164" s="112"/>
      <c r="CA164" s="112"/>
      <c r="CB164" s="112"/>
      <c r="CC164" s="112"/>
      <c r="CD164" s="112"/>
      <c r="CE164" s="112"/>
    </row>
    <row r="165" spans="1:8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  <c r="AB165" s="122"/>
      <c r="AC165" s="122"/>
      <c r="AD165" s="122"/>
      <c r="AE165" s="122"/>
      <c r="AF165" s="122"/>
      <c r="AG165" s="14"/>
      <c r="AH165" s="14"/>
      <c r="AI165" s="61"/>
      <c r="AJ165" s="14"/>
      <c r="AK165" s="14"/>
      <c r="AL165" s="122"/>
      <c r="AM165" s="122"/>
      <c r="AN165" s="122"/>
      <c r="AO165" s="122"/>
      <c r="AP165" s="122"/>
      <c r="AQ165" s="122"/>
      <c r="AR165" s="122"/>
      <c r="AS165" s="121">
        <f t="shared" si="50"/>
        <v>45089</v>
      </c>
      <c r="AT165" s="112"/>
      <c r="AU165" s="112"/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  <c r="BF165" s="112"/>
      <c r="BG165" s="112"/>
      <c r="BH165" s="112"/>
      <c r="BI165" s="112"/>
      <c r="BJ165" s="112"/>
      <c r="BK165" s="112"/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</row>
    <row r="166" spans="1:8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  <c r="AB166" s="122"/>
      <c r="AC166" s="122"/>
      <c r="AD166" s="122"/>
      <c r="AE166" s="122"/>
      <c r="AF166" s="122"/>
      <c r="AG166" s="14"/>
      <c r="AH166" s="14"/>
      <c r="AI166" s="61"/>
      <c r="AJ166" s="14"/>
      <c r="AK166" s="14"/>
      <c r="AL166" s="122"/>
      <c r="AM166" s="122"/>
      <c r="AN166" s="122"/>
      <c r="AO166" s="122"/>
      <c r="AP166" s="122"/>
      <c r="AQ166" s="122"/>
      <c r="AR166" s="122"/>
      <c r="AS166" s="121">
        <f t="shared" si="50"/>
        <v>45090</v>
      </c>
      <c r="AT166" s="112"/>
      <c r="AU166" s="112"/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  <c r="BF166" s="112"/>
      <c r="BG166" s="112"/>
      <c r="BH166" s="112"/>
      <c r="BI166" s="112"/>
      <c r="BJ166" s="112"/>
      <c r="BK166" s="112"/>
      <c r="BL166" s="112"/>
      <c r="BM166" s="112"/>
      <c r="BN166" s="112"/>
      <c r="BO166" s="112"/>
      <c r="BP166" s="112"/>
      <c r="BQ166" s="112"/>
      <c r="BR166" s="112"/>
      <c r="BS166" s="112"/>
      <c r="BT166" s="112"/>
      <c r="BU166" s="112"/>
      <c r="BV166" s="112"/>
      <c r="BW166" s="112"/>
      <c r="BX166" s="112"/>
      <c r="BY166" s="112"/>
      <c r="BZ166" s="112"/>
      <c r="CA166" s="112"/>
      <c r="CB166" s="112"/>
      <c r="CC166" s="112"/>
      <c r="CD166" s="112"/>
      <c r="CE166" s="112"/>
    </row>
    <row r="167" spans="1:8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4"/>
      <c r="AH167" s="14"/>
      <c r="AI167" s="61"/>
      <c r="AJ167" s="14"/>
      <c r="AK167" s="14"/>
      <c r="AL167" s="122"/>
      <c r="AM167" s="122"/>
      <c r="AN167" s="122"/>
      <c r="AO167" s="122"/>
      <c r="AP167" s="122"/>
      <c r="AQ167" s="122"/>
      <c r="AR167" s="122"/>
      <c r="AS167" s="121">
        <f t="shared" si="50"/>
        <v>45091</v>
      </c>
      <c r="AT167" s="112"/>
      <c r="AU167" s="112"/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  <c r="BF167" s="112"/>
      <c r="BG167" s="112"/>
      <c r="BH167" s="112"/>
      <c r="BI167" s="112"/>
      <c r="BJ167" s="112"/>
      <c r="BK167" s="112"/>
      <c r="BL167" s="112"/>
      <c r="BM167" s="112"/>
      <c r="BN167" s="112"/>
      <c r="BO167" s="112"/>
      <c r="BP167" s="112"/>
      <c r="BQ167" s="112"/>
      <c r="BR167" s="112"/>
      <c r="BS167" s="112"/>
      <c r="BT167" s="112"/>
      <c r="BU167" s="112"/>
      <c r="BV167" s="112"/>
      <c r="BW167" s="112"/>
      <c r="BX167" s="112"/>
      <c r="BY167" s="112"/>
      <c r="BZ167" s="112"/>
      <c r="CA167" s="112"/>
      <c r="CB167" s="112"/>
      <c r="CC167" s="112"/>
      <c r="CD167" s="112"/>
      <c r="CE167" s="112"/>
    </row>
    <row r="168" spans="1:8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  <c r="AB168" s="122"/>
      <c r="AC168" s="122"/>
      <c r="AD168" s="122"/>
      <c r="AE168" s="122"/>
      <c r="AF168" s="122"/>
      <c r="AG168" s="14"/>
      <c r="AH168" s="14"/>
      <c r="AI168" s="61"/>
      <c r="AJ168" s="14"/>
      <c r="AK168" s="14"/>
      <c r="AL168" s="122"/>
      <c r="AM168" s="122"/>
      <c r="AN168" s="122"/>
      <c r="AO168" s="122"/>
      <c r="AP168" s="122"/>
      <c r="AQ168" s="122"/>
      <c r="AR168" s="122"/>
      <c r="AS168" s="121">
        <f t="shared" si="50"/>
        <v>45092</v>
      </c>
      <c r="AT168" s="112"/>
      <c r="AU168" s="112"/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  <c r="BF168" s="112"/>
      <c r="BG168" s="112"/>
      <c r="BH168" s="112"/>
      <c r="BI168" s="112"/>
      <c r="BJ168" s="112"/>
      <c r="BK168" s="112"/>
      <c r="BL168" s="112"/>
      <c r="BM168" s="112"/>
      <c r="BN168" s="112"/>
      <c r="BO168" s="112"/>
      <c r="BP168" s="112"/>
      <c r="BQ168" s="112"/>
      <c r="BR168" s="112"/>
      <c r="BS168" s="112"/>
      <c r="BT168" s="112"/>
      <c r="BU168" s="112"/>
      <c r="BV168" s="112"/>
      <c r="BW168" s="112"/>
      <c r="BX168" s="112"/>
      <c r="BY168" s="112"/>
      <c r="BZ168" s="112"/>
      <c r="CA168" s="112"/>
      <c r="CB168" s="112"/>
      <c r="CC168" s="112"/>
      <c r="CD168" s="112"/>
      <c r="CE168" s="112"/>
    </row>
    <row r="169" spans="1:8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AD169" s="122"/>
      <c r="AE169" s="122"/>
      <c r="AF169" s="122"/>
      <c r="AG169" s="14"/>
      <c r="AH169" s="14"/>
      <c r="AI169" s="61"/>
      <c r="AJ169" s="14"/>
      <c r="AK169" s="14"/>
      <c r="AL169" s="122"/>
      <c r="AM169" s="122"/>
      <c r="AN169" s="122"/>
      <c r="AO169" s="122"/>
      <c r="AP169" s="122"/>
      <c r="AQ169" s="122"/>
      <c r="AR169" s="122"/>
      <c r="AS169" s="121">
        <f t="shared" si="50"/>
        <v>45093</v>
      </c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  <c r="BJ169" s="112"/>
      <c r="BK169" s="112"/>
      <c r="BL169" s="112"/>
      <c r="BM169" s="112"/>
      <c r="BN169" s="112"/>
      <c r="BO169" s="112"/>
      <c r="BP169" s="112"/>
      <c r="BQ169" s="112"/>
      <c r="BR169" s="112"/>
      <c r="BS169" s="112"/>
      <c r="BT169" s="112"/>
      <c r="BU169" s="112"/>
      <c r="BV169" s="112"/>
      <c r="BW169" s="112"/>
      <c r="BX169" s="112"/>
      <c r="BY169" s="112"/>
      <c r="BZ169" s="112"/>
      <c r="CA169" s="112"/>
      <c r="CB169" s="112"/>
      <c r="CC169" s="112"/>
      <c r="CD169" s="112"/>
      <c r="CE169" s="112"/>
    </row>
    <row r="170" spans="1:8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4"/>
      <c r="AH170" s="14"/>
      <c r="AI170" s="61"/>
      <c r="AJ170" s="14"/>
      <c r="AK170" s="14"/>
      <c r="AL170" s="122"/>
      <c r="AM170" s="122"/>
      <c r="AN170" s="122"/>
      <c r="AO170" s="122"/>
      <c r="AP170" s="122"/>
      <c r="AQ170" s="122"/>
      <c r="AR170" s="122"/>
      <c r="AS170" s="121">
        <f t="shared" si="50"/>
        <v>45094</v>
      </c>
      <c r="AT170" s="112"/>
      <c r="AU170" s="112"/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  <c r="BF170" s="112"/>
      <c r="BG170" s="112"/>
      <c r="BH170" s="112"/>
      <c r="BI170" s="112"/>
      <c r="BJ170" s="112"/>
      <c r="BK170" s="112"/>
      <c r="BL170" s="112"/>
      <c r="BM170" s="112"/>
      <c r="BN170" s="112"/>
      <c r="BO170" s="112"/>
      <c r="BP170" s="112"/>
      <c r="BQ170" s="112"/>
      <c r="BR170" s="112"/>
      <c r="BS170" s="112"/>
      <c r="BT170" s="112"/>
      <c r="BU170" s="112"/>
      <c r="BV170" s="112"/>
      <c r="BW170" s="112"/>
      <c r="BX170" s="112"/>
      <c r="BY170" s="112"/>
      <c r="BZ170" s="112"/>
      <c r="CA170" s="112"/>
      <c r="CB170" s="112"/>
      <c r="CC170" s="112"/>
      <c r="CD170" s="112"/>
      <c r="CE170" s="112"/>
    </row>
    <row r="171" spans="1:8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  <c r="AB171" s="122"/>
      <c r="AC171" s="122"/>
      <c r="AD171" s="122"/>
      <c r="AE171" s="122"/>
      <c r="AF171" s="122"/>
      <c r="AG171" s="14"/>
      <c r="AH171" s="14"/>
      <c r="AI171" s="61"/>
      <c r="AJ171" s="14"/>
      <c r="AK171" s="14"/>
      <c r="AL171" s="122"/>
      <c r="AM171" s="122"/>
      <c r="AN171" s="122"/>
      <c r="AO171" s="122"/>
      <c r="AP171" s="122"/>
      <c r="AQ171" s="122"/>
      <c r="AR171" s="122"/>
      <c r="AS171" s="121">
        <f t="shared" si="50"/>
        <v>45095</v>
      </c>
      <c r="AT171" s="112"/>
      <c r="AU171" s="112"/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  <c r="BF171" s="112"/>
      <c r="BG171" s="112"/>
      <c r="BH171" s="112"/>
      <c r="BI171" s="112"/>
      <c r="BJ171" s="112"/>
      <c r="BK171" s="112"/>
      <c r="BL171" s="112"/>
      <c r="BM171" s="112"/>
      <c r="BN171" s="112"/>
      <c r="BO171" s="112"/>
      <c r="BP171" s="112"/>
      <c r="BQ171" s="112"/>
      <c r="BR171" s="112"/>
      <c r="BS171" s="112"/>
      <c r="BT171" s="112"/>
      <c r="BU171" s="112"/>
      <c r="BV171" s="112"/>
      <c r="BW171" s="112"/>
      <c r="BX171" s="112"/>
      <c r="BY171" s="112"/>
      <c r="BZ171" s="112"/>
      <c r="CA171" s="112"/>
      <c r="CB171" s="112"/>
      <c r="CC171" s="112"/>
      <c r="CD171" s="112"/>
      <c r="CE171" s="112"/>
    </row>
    <row r="172" spans="1:8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  <c r="AB172" s="122"/>
      <c r="AC172" s="122"/>
      <c r="AD172" s="122"/>
      <c r="AE172" s="122"/>
      <c r="AF172" s="122"/>
      <c r="AG172" s="14"/>
      <c r="AH172" s="14"/>
      <c r="AI172" s="61"/>
      <c r="AJ172" s="14"/>
      <c r="AK172" s="14"/>
      <c r="AL172" s="122"/>
      <c r="AM172" s="122"/>
      <c r="AN172" s="122"/>
      <c r="AO172" s="122"/>
      <c r="AP172" s="122"/>
      <c r="AQ172" s="122"/>
      <c r="AR172" s="122"/>
      <c r="AS172" s="121">
        <f t="shared" si="50"/>
        <v>45096</v>
      </c>
      <c r="AT172" s="112"/>
      <c r="AU172" s="112"/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  <c r="BF172" s="112"/>
      <c r="BG172" s="112"/>
      <c r="BH172" s="112"/>
      <c r="BI172" s="112"/>
      <c r="BJ172" s="112"/>
      <c r="BK172" s="112"/>
      <c r="BL172" s="112"/>
      <c r="BM172" s="112"/>
      <c r="BN172" s="112"/>
      <c r="BO172" s="112"/>
      <c r="BP172" s="112"/>
      <c r="BQ172" s="112"/>
      <c r="BR172" s="112"/>
      <c r="BS172" s="112"/>
      <c r="BT172" s="112"/>
      <c r="BU172" s="112"/>
      <c r="BV172" s="112"/>
      <c r="BW172" s="112"/>
      <c r="BX172" s="112"/>
      <c r="BY172" s="112"/>
      <c r="BZ172" s="112"/>
      <c r="CA172" s="112"/>
      <c r="CB172" s="112"/>
      <c r="CC172" s="112"/>
      <c r="CD172" s="112"/>
      <c r="CE172" s="112"/>
    </row>
    <row r="173" spans="1:8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4"/>
      <c r="AH173" s="14"/>
      <c r="AI173" s="61"/>
      <c r="AJ173" s="14"/>
      <c r="AK173" s="14"/>
      <c r="AL173" s="122"/>
      <c r="AM173" s="122"/>
      <c r="AN173" s="122"/>
      <c r="AO173" s="122"/>
      <c r="AP173" s="122"/>
      <c r="AQ173" s="122"/>
      <c r="AR173" s="122"/>
      <c r="AS173" s="121">
        <f t="shared" si="50"/>
        <v>45097</v>
      </c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  <c r="BM173" s="112"/>
      <c r="BN173" s="112"/>
      <c r="BO173" s="112"/>
      <c r="BP173" s="112"/>
      <c r="BQ173" s="112"/>
      <c r="BR173" s="112"/>
      <c r="BS173" s="112"/>
      <c r="BT173" s="112"/>
      <c r="BU173" s="112"/>
      <c r="BV173" s="112"/>
      <c r="BW173" s="112"/>
      <c r="BX173" s="112"/>
      <c r="BY173" s="112"/>
      <c r="BZ173" s="112"/>
      <c r="CA173" s="112"/>
      <c r="CB173" s="112"/>
      <c r="CC173" s="112"/>
      <c r="CD173" s="112"/>
      <c r="CE173" s="112"/>
    </row>
    <row r="174" spans="1:8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  <c r="AB174" s="122"/>
      <c r="AC174" s="122"/>
      <c r="AD174" s="122"/>
      <c r="AE174" s="122"/>
      <c r="AF174" s="122"/>
      <c r="AG174" s="14"/>
      <c r="AH174" s="14"/>
      <c r="AI174" s="61"/>
      <c r="AJ174" s="14"/>
      <c r="AK174" s="14"/>
      <c r="AL174" s="122"/>
      <c r="AM174" s="122"/>
      <c r="AN174" s="122"/>
      <c r="AO174" s="122"/>
      <c r="AP174" s="122"/>
      <c r="AQ174" s="122"/>
      <c r="AR174" s="122"/>
      <c r="AS174" s="121">
        <f t="shared" si="50"/>
        <v>45098</v>
      </c>
      <c r="AT174" s="112"/>
      <c r="AU174" s="112"/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  <c r="BF174" s="112"/>
      <c r="BG174" s="112"/>
      <c r="BH174" s="112"/>
      <c r="BI174" s="112"/>
      <c r="BJ174" s="112"/>
      <c r="BK174" s="112"/>
      <c r="BL174" s="112"/>
      <c r="BM174" s="112"/>
      <c r="BN174" s="112"/>
      <c r="BO174" s="112"/>
      <c r="BP174" s="112"/>
      <c r="BQ174" s="112"/>
      <c r="BR174" s="112"/>
      <c r="BS174" s="112"/>
      <c r="BT174" s="112"/>
      <c r="BU174" s="112"/>
      <c r="BV174" s="112"/>
      <c r="BW174" s="112"/>
      <c r="BX174" s="112"/>
      <c r="BY174" s="112"/>
      <c r="BZ174" s="112"/>
      <c r="CA174" s="112"/>
      <c r="CB174" s="112"/>
      <c r="CC174" s="112"/>
      <c r="CD174" s="112"/>
      <c r="CE174" s="112"/>
    </row>
    <row r="175" spans="1:8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  <c r="AB175" s="122"/>
      <c r="AC175" s="122"/>
      <c r="AD175" s="122"/>
      <c r="AE175" s="122"/>
      <c r="AF175" s="122"/>
      <c r="AG175" s="14"/>
      <c r="AH175" s="14"/>
      <c r="AI175" s="61"/>
      <c r="AJ175" s="14"/>
      <c r="AK175" s="14"/>
      <c r="AL175" s="122"/>
      <c r="AM175" s="122"/>
      <c r="AN175" s="122"/>
      <c r="AO175" s="122"/>
      <c r="AP175" s="122"/>
      <c r="AQ175" s="122"/>
      <c r="AR175" s="122"/>
      <c r="AS175" s="121">
        <f t="shared" si="50"/>
        <v>45099</v>
      </c>
      <c r="AT175" s="112"/>
      <c r="AU175" s="112"/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  <c r="BF175" s="112"/>
      <c r="BG175" s="112"/>
      <c r="BH175" s="112"/>
      <c r="BI175" s="112"/>
      <c r="BJ175" s="112"/>
      <c r="BK175" s="112"/>
      <c r="BL175" s="112"/>
      <c r="BM175" s="112"/>
      <c r="BN175" s="112"/>
      <c r="BO175" s="112"/>
      <c r="BP175" s="112"/>
      <c r="BQ175" s="112"/>
      <c r="BR175" s="112"/>
      <c r="BS175" s="112"/>
      <c r="BT175" s="112"/>
      <c r="BU175" s="112"/>
      <c r="BV175" s="112"/>
      <c r="BW175" s="112"/>
      <c r="BX175" s="112"/>
      <c r="BY175" s="112"/>
      <c r="BZ175" s="112"/>
      <c r="CA175" s="112"/>
      <c r="CB175" s="112"/>
      <c r="CC175" s="112"/>
      <c r="CD175" s="112"/>
      <c r="CE175" s="112"/>
    </row>
    <row r="176" spans="1:8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122"/>
      <c r="AF176" s="122"/>
      <c r="AG176" s="14"/>
      <c r="AH176" s="14"/>
      <c r="AI176" s="61"/>
      <c r="AJ176" s="14"/>
      <c r="AK176" s="14"/>
      <c r="AL176" s="122"/>
      <c r="AM176" s="122"/>
      <c r="AN176" s="122"/>
      <c r="AO176" s="122"/>
      <c r="AP176" s="122"/>
      <c r="AQ176" s="122"/>
      <c r="AR176" s="122"/>
      <c r="AS176" s="121">
        <f t="shared" si="50"/>
        <v>45100</v>
      </c>
      <c r="AT176" s="112"/>
      <c r="AU176" s="112"/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  <c r="BF176" s="112"/>
      <c r="BG176" s="112"/>
      <c r="BH176" s="112"/>
      <c r="BI176" s="112"/>
      <c r="BJ176" s="112"/>
      <c r="BK176" s="112"/>
      <c r="BL176" s="112"/>
      <c r="BM176" s="112"/>
      <c r="BN176" s="112"/>
      <c r="BO176" s="112"/>
      <c r="BP176" s="112"/>
      <c r="BQ176" s="112"/>
      <c r="BR176" s="112"/>
      <c r="BS176" s="112"/>
      <c r="BT176" s="112"/>
      <c r="BU176" s="112"/>
      <c r="BV176" s="112"/>
      <c r="BW176" s="112"/>
      <c r="BX176" s="112"/>
      <c r="BY176" s="112"/>
      <c r="BZ176" s="112"/>
      <c r="CA176" s="112"/>
      <c r="CB176" s="112"/>
      <c r="CC176" s="112"/>
      <c r="CD176" s="112"/>
      <c r="CE176" s="112"/>
    </row>
    <row r="177" spans="1:8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  <c r="AB177" s="122"/>
      <c r="AC177" s="122"/>
      <c r="AD177" s="122"/>
      <c r="AE177" s="122"/>
      <c r="AF177" s="122"/>
      <c r="AG177" s="14"/>
      <c r="AH177" s="14"/>
      <c r="AI177" s="61"/>
      <c r="AJ177" s="14"/>
      <c r="AK177" s="14"/>
      <c r="AL177" s="122"/>
      <c r="AM177" s="122"/>
      <c r="AN177" s="122"/>
      <c r="AO177" s="122"/>
      <c r="AP177" s="122"/>
      <c r="AQ177" s="122"/>
      <c r="AR177" s="122"/>
      <c r="AS177" s="121">
        <f t="shared" si="50"/>
        <v>45101</v>
      </c>
      <c r="AT177" s="112"/>
      <c r="AU177" s="112"/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  <c r="BF177" s="112"/>
      <c r="BG177" s="112"/>
      <c r="BH177" s="112"/>
      <c r="BI177" s="112"/>
      <c r="BJ177" s="112"/>
      <c r="BK177" s="112"/>
      <c r="BL177" s="112"/>
      <c r="BM177" s="112"/>
      <c r="BN177" s="112"/>
      <c r="BO177" s="112"/>
      <c r="BP177" s="112"/>
      <c r="BQ177" s="112"/>
      <c r="BR177" s="112"/>
      <c r="BS177" s="112"/>
      <c r="BT177" s="112"/>
      <c r="BU177" s="112"/>
      <c r="BV177" s="112"/>
      <c r="BW177" s="112"/>
      <c r="BX177" s="112"/>
      <c r="BY177" s="112"/>
      <c r="BZ177" s="112"/>
      <c r="CA177" s="112"/>
      <c r="CB177" s="112"/>
      <c r="CC177" s="112"/>
      <c r="CD177" s="112"/>
      <c r="CE177" s="112"/>
    </row>
    <row r="178" spans="1:8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  <c r="AB178" s="122"/>
      <c r="AC178" s="122"/>
      <c r="AD178" s="122"/>
      <c r="AE178" s="122"/>
      <c r="AF178" s="122"/>
      <c r="AG178" s="14"/>
      <c r="AH178" s="14"/>
      <c r="AI178" s="61"/>
      <c r="AJ178" s="14"/>
      <c r="AK178" s="14"/>
      <c r="AL178" s="122"/>
      <c r="AM178" s="122"/>
      <c r="AN178" s="122"/>
      <c r="AO178" s="122"/>
      <c r="AP178" s="122"/>
      <c r="AQ178" s="122"/>
      <c r="AR178" s="122"/>
      <c r="AS178" s="121">
        <f t="shared" si="50"/>
        <v>45102</v>
      </c>
      <c r="AT178" s="112"/>
      <c r="AU178" s="112"/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  <c r="BF178" s="112"/>
      <c r="BG178" s="112"/>
      <c r="BH178" s="112"/>
      <c r="BI178" s="112"/>
      <c r="BJ178" s="112"/>
      <c r="BK178" s="112"/>
      <c r="BL178" s="112"/>
      <c r="BM178" s="112"/>
      <c r="BN178" s="112"/>
      <c r="BO178" s="112"/>
      <c r="BP178" s="112"/>
      <c r="BQ178" s="112"/>
      <c r="BR178" s="112"/>
      <c r="BS178" s="112"/>
      <c r="BT178" s="112"/>
      <c r="BU178" s="112"/>
      <c r="BV178" s="112"/>
      <c r="BW178" s="112"/>
      <c r="BX178" s="112"/>
      <c r="BY178" s="112"/>
      <c r="BZ178" s="112"/>
      <c r="CA178" s="112"/>
      <c r="CB178" s="112"/>
      <c r="CC178" s="112"/>
      <c r="CD178" s="112"/>
      <c r="CE178" s="112"/>
    </row>
    <row r="179" spans="1:8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  <c r="AB179" s="122"/>
      <c r="AC179" s="122"/>
      <c r="AD179" s="122"/>
      <c r="AE179" s="122"/>
      <c r="AF179" s="122"/>
      <c r="AG179" s="14"/>
      <c r="AH179" s="14"/>
      <c r="AI179" s="61"/>
      <c r="AJ179" s="14"/>
      <c r="AK179" s="14"/>
      <c r="AL179" s="122"/>
      <c r="AM179" s="122"/>
      <c r="AN179" s="122"/>
      <c r="AO179" s="122"/>
      <c r="AP179" s="122"/>
      <c r="AQ179" s="122"/>
      <c r="AR179" s="122"/>
      <c r="AS179" s="121">
        <f t="shared" si="50"/>
        <v>45103</v>
      </c>
      <c r="AT179" s="112"/>
      <c r="AU179" s="112"/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  <c r="BF179" s="112"/>
      <c r="BG179" s="112"/>
      <c r="BH179" s="112"/>
      <c r="BI179" s="112"/>
      <c r="BJ179" s="112"/>
      <c r="BK179" s="112"/>
      <c r="BL179" s="112"/>
      <c r="BM179" s="112"/>
      <c r="BN179" s="112"/>
      <c r="BO179" s="112"/>
      <c r="BP179" s="112"/>
      <c r="BQ179" s="112"/>
      <c r="BR179" s="112"/>
      <c r="BS179" s="112"/>
      <c r="BT179" s="112"/>
      <c r="BU179" s="112"/>
      <c r="BV179" s="112"/>
      <c r="BW179" s="112"/>
      <c r="BX179" s="112"/>
      <c r="BY179" s="112"/>
      <c r="BZ179" s="112"/>
      <c r="CA179" s="112"/>
      <c r="CB179" s="112"/>
      <c r="CC179" s="112"/>
      <c r="CD179" s="112"/>
      <c r="CE179" s="112"/>
    </row>
    <row r="180" spans="1:8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  <c r="AB180" s="122"/>
      <c r="AC180" s="122"/>
      <c r="AD180" s="122"/>
      <c r="AE180" s="122"/>
      <c r="AF180" s="122"/>
      <c r="AG180" s="14"/>
      <c r="AH180" s="14"/>
      <c r="AI180" s="61"/>
      <c r="AJ180" s="14"/>
      <c r="AK180" s="14"/>
      <c r="AL180" s="122"/>
      <c r="AM180" s="122"/>
      <c r="AN180" s="122"/>
      <c r="AO180" s="122"/>
      <c r="AP180" s="122"/>
      <c r="AQ180" s="122"/>
      <c r="AR180" s="122"/>
      <c r="AS180" s="121">
        <f t="shared" si="50"/>
        <v>45104</v>
      </c>
      <c r="AT180" s="112"/>
      <c r="AU180" s="112"/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  <c r="BF180" s="112"/>
      <c r="BG180" s="112"/>
      <c r="BH180" s="112"/>
      <c r="BI180" s="112"/>
      <c r="BJ180" s="112"/>
      <c r="BK180" s="112"/>
      <c r="BL180" s="112"/>
      <c r="BM180" s="112"/>
      <c r="BN180" s="112"/>
      <c r="BO180" s="112"/>
      <c r="BP180" s="112"/>
      <c r="BQ180" s="112"/>
      <c r="BR180" s="112"/>
      <c r="BS180" s="112"/>
      <c r="BT180" s="112"/>
      <c r="BU180" s="112"/>
      <c r="BV180" s="112"/>
      <c r="BW180" s="112"/>
      <c r="BX180" s="112"/>
      <c r="BY180" s="112"/>
      <c r="BZ180" s="112"/>
      <c r="CA180" s="112"/>
      <c r="CB180" s="112"/>
      <c r="CC180" s="112"/>
      <c r="CD180" s="112"/>
      <c r="CE180" s="112"/>
    </row>
    <row r="181" spans="1:8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AD181" s="122"/>
      <c r="AE181" s="122"/>
      <c r="AF181" s="122"/>
      <c r="AG181" s="14"/>
      <c r="AH181" s="14"/>
      <c r="AI181" s="61"/>
      <c r="AJ181" s="14"/>
      <c r="AK181" s="14"/>
      <c r="AL181" s="122"/>
      <c r="AM181" s="122"/>
      <c r="AN181" s="122"/>
      <c r="AO181" s="122"/>
      <c r="AP181" s="122"/>
      <c r="AQ181" s="122"/>
      <c r="AR181" s="122"/>
      <c r="AS181" s="121">
        <f t="shared" si="50"/>
        <v>45105</v>
      </c>
      <c r="AT181" s="112"/>
      <c r="AU181" s="112"/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  <c r="BF181" s="112"/>
      <c r="BG181" s="112"/>
      <c r="BH181" s="112"/>
      <c r="BI181" s="112"/>
      <c r="BJ181" s="112"/>
      <c r="BK181" s="112"/>
      <c r="BL181" s="112"/>
      <c r="BM181" s="112"/>
      <c r="BN181" s="112"/>
      <c r="BO181" s="112"/>
      <c r="BP181" s="112"/>
      <c r="BQ181" s="112"/>
      <c r="BR181" s="112"/>
      <c r="BS181" s="112"/>
      <c r="BT181" s="112"/>
      <c r="BU181" s="112"/>
      <c r="BV181" s="112"/>
      <c r="BW181" s="112"/>
      <c r="BX181" s="112"/>
      <c r="BY181" s="112"/>
      <c r="BZ181" s="112"/>
      <c r="CA181" s="112"/>
      <c r="CB181" s="112"/>
      <c r="CC181" s="112"/>
      <c r="CD181" s="112"/>
      <c r="CE181" s="112"/>
    </row>
    <row r="182" spans="1:8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  <c r="AB182" s="122"/>
      <c r="AC182" s="122"/>
      <c r="AD182" s="122"/>
      <c r="AE182" s="122"/>
      <c r="AF182" s="122"/>
      <c r="AG182" s="14"/>
      <c r="AH182" s="14"/>
      <c r="AI182" s="61"/>
      <c r="AJ182" s="14"/>
      <c r="AK182" s="14"/>
      <c r="AL182" s="122"/>
      <c r="AM182" s="122"/>
      <c r="AN182" s="122"/>
      <c r="AO182" s="122"/>
      <c r="AP182" s="122"/>
      <c r="AQ182" s="122"/>
      <c r="AR182" s="122"/>
      <c r="AS182" s="121">
        <f t="shared" si="50"/>
        <v>45106</v>
      </c>
      <c r="AT182" s="112"/>
      <c r="AU182" s="112"/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  <c r="BF182" s="112"/>
      <c r="BG182" s="112"/>
      <c r="BH182" s="112"/>
      <c r="BI182" s="112"/>
      <c r="BJ182" s="112"/>
      <c r="BK182" s="112"/>
      <c r="BL182" s="112"/>
      <c r="BM182" s="112"/>
      <c r="BN182" s="112"/>
      <c r="BO182" s="112"/>
      <c r="BP182" s="112"/>
      <c r="BQ182" s="112"/>
      <c r="BR182" s="112"/>
      <c r="BS182" s="112"/>
      <c r="BT182" s="112"/>
      <c r="BU182" s="112"/>
      <c r="BV182" s="112"/>
      <c r="BW182" s="112"/>
      <c r="BX182" s="112"/>
      <c r="BY182" s="112"/>
      <c r="BZ182" s="112"/>
      <c r="CA182" s="112"/>
      <c r="CB182" s="112"/>
      <c r="CC182" s="112"/>
      <c r="CD182" s="112"/>
      <c r="CE182" s="112"/>
    </row>
    <row r="183" spans="1: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2"/>
      <c r="AF183" s="122"/>
      <c r="AG183" s="14"/>
      <c r="AH183" s="14"/>
      <c r="AI183" s="61"/>
      <c r="AJ183" s="14"/>
      <c r="AK183" s="14"/>
      <c r="AL183" s="122"/>
      <c r="AM183" s="122"/>
      <c r="AN183" s="122"/>
      <c r="AO183" s="122"/>
      <c r="AP183" s="122"/>
      <c r="AQ183" s="122"/>
      <c r="AR183" s="122"/>
      <c r="AS183" s="121">
        <f t="shared" si="50"/>
        <v>45107</v>
      </c>
      <c r="AT183" s="112"/>
      <c r="AU183" s="112"/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  <c r="BF183" s="112"/>
      <c r="BG183" s="112"/>
      <c r="BH183" s="112"/>
      <c r="BI183" s="112"/>
      <c r="BJ183" s="112"/>
      <c r="BK183" s="112"/>
      <c r="BL183" s="112"/>
      <c r="BM183" s="112"/>
      <c r="BN183" s="112"/>
      <c r="BO183" s="112"/>
      <c r="BP183" s="112"/>
      <c r="BQ183" s="112"/>
      <c r="BR183" s="112"/>
      <c r="BS183" s="112"/>
      <c r="BT183" s="112"/>
      <c r="BU183" s="112"/>
      <c r="BV183" s="112"/>
      <c r="BW183" s="112"/>
      <c r="BX183" s="112"/>
      <c r="BY183" s="112"/>
      <c r="BZ183" s="112"/>
      <c r="CA183" s="112"/>
      <c r="CB183" s="112"/>
      <c r="CC183" s="112"/>
      <c r="CD183" s="112"/>
      <c r="CE183" s="112"/>
    </row>
    <row r="184" spans="1:8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2"/>
      <c r="AF184" s="122"/>
      <c r="AG184" s="14"/>
      <c r="AH184" s="14"/>
      <c r="AI184" s="61"/>
      <c r="AJ184" s="14"/>
      <c r="AK184" s="14"/>
      <c r="AL184" s="122"/>
      <c r="AM184" s="122"/>
      <c r="AN184" s="122"/>
      <c r="AO184" s="122"/>
      <c r="AP184" s="122"/>
      <c r="AQ184" s="122"/>
      <c r="AR184" s="122"/>
      <c r="AS184" s="121">
        <f t="shared" si="50"/>
        <v>45108</v>
      </c>
      <c r="AT184" s="112"/>
      <c r="AU184" s="112"/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  <c r="BF184" s="112"/>
      <c r="BG184" s="112"/>
      <c r="BH184" s="112"/>
      <c r="BI184" s="112"/>
      <c r="BJ184" s="112"/>
      <c r="BK184" s="112"/>
      <c r="BL184" s="112"/>
      <c r="BM184" s="112"/>
      <c r="BN184" s="112"/>
      <c r="BO184" s="112"/>
      <c r="BP184" s="112"/>
      <c r="BQ184" s="112"/>
      <c r="BR184" s="112"/>
      <c r="BS184" s="112"/>
      <c r="BT184" s="112"/>
      <c r="BU184" s="112"/>
      <c r="BV184" s="112"/>
      <c r="BW184" s="112"/>
      <c r="BX184" s="112"/>
      <c r="BY184" s="112"/>
      <c r="BZ184" s="112"/>
      <c r="CA184" s="112"/>
      <c r="CB184" s="112"/>
      <c r="CC184" s="112"/>
      <c r="CD184" s="112"/>
      <c r="CE184" s="112"/>
    </row>
    <row r="185" spans="1:8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  <c r="AB185" s="122"/>
      <c r="AC185" s="122"/>
      <c r="AD185" s="122"/>
      <c r="AE185" s="122"/>
      <c r="AF185" s="122"/>
      <c r="AG185" s="14"/>
      <c r="AH185" s="14"/>
      <c r="AI185" s="61"/>
      <c r="AJ185" s="14"/>
      <c r="AK185" s="14"/>
      <c r="AL185" s="122"/>
      <c r="AM185" s="122"/>
      <c r="AN185" s="122"/>
      <c r="AO185" s="122"/>
      <c r="AP185" s="122"/>
      <c r="AQ185" s="122"/>
      <c r="AR185" s="122"/>
      <c r="AS185" s="121">
        <f t="shared" si="50"/>
        <v>45109</v>
      </c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  <c r="BF185" s="112"/>
      <c r="BG185" s="112"/>
      <c r="BH185" s="112"/>
      <c r="BI185" s="112"/>
      <c r="BJ185" s="112"/>
      <c r="BK185" s="112"/>
      <c r="BL185" s="112"/>
      <c r="BM185" s="112"/>
      <c r="BN185" s="112"/>
      <c r="BO185" s="112"/>
      <c r="BP185" s="112"/>
      <c r="BQ185" s="112"/>
      <c r="BR185" s="112"/>
      <c r="BS185" s="112"/>
      <c r="BT185" s="112"/>
      <c r="BU185" s="112"/>
      <c r="BV185" s="112"/>
      <c r="BW185" s="112"/>
      <c r="BX185" s="112"/>
      <c r="BY185" s="112"/>
      <c r="BZ185" s="112"/>
      <c r="CA185" s="112"/>
      <c r="CB185" s="112"/>
      <c r="CC185" s="112"/>
      <c r="CD185" s="112"/>
      <c r="CE185" s="112"/>
    </row>
    <row r="186" spans="1:8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  <c r="AB186" s="122"/>
      <c r="AC186" s="122"/>
      <c r="AD186" s="122"/>
      <c r="AE186" s="122"/>
      <c r="AF186" s="122"/>
      <c r="AG186" s="14"/>
      <c r="AH186" s="14"/>
      <c r="AI186" s="61"/>
      <c r="AJ186" s="14"/>
      <c r="AK186" s="14"/>
      <c r="AL186" s="122"/>
      <c r="AM186" s="122"/>
      <c r="AN186" s="122"/>
      <c r="AO186" s="122"/>
      <c r="AP186" s="122"/>
      <c r="AQ186" s="122"/>
      <c r="AR186" s="122"/>
      <c r="AS186" s="121">
        <f t="shared" si="50"/>
        <v>45110</v>
      </c>
      <c r="AT186" s="112"/>
      <c r="AU186" s="112"/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  <c r="BF186" s="112"/>
      <c r="BG186" s="112"/>
      <c r="BH186" s="112"/>
      <c r="BI186" s="112"/>
      <c r="BJ186" s="112"/>
      <c r="BK186" s="112"/>
      <c r="BL186" s="112"/>
      <c r="BM186" s="112"/>
      <c r="BN186" s="112"/>
      <c r="BO186" s="112"/>
      <c r="BP186" s="112"/>
      <c r="BQ186" s="112"/>
      <c r="BR186" s="112"/>
      <c r="BS186" s="112"/>
      <c r="BT186" s="112"/>
      <c r="BU186" s="112"/>
      <c r="BV186" s="112"/>
      <c r="BW186" s="112"/>
      <c r="BX186" s="112"/>
      <c r="BY186" s="112"/>
      <c r="BZ186" s="112"/>
      <c r="CA186" s="112"/>
      <c r="CB186" s="112"/>
      <c r="CC186" s="112"/>
      <c r="CD186" s="112"/>
      <c r="CE186" s="112"/>
    </row>
    <row r="187" spans="1:8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AD187" s="122"/>
      <c r="AE187" s="122"/>
      <c r="AF187" s="122"/>
      <c r="AG187" s="14"/>
      <c r="AH187" s="14"/>
      <c r="AI187" s="61"/>
      <c r="AJ187" s="14"/>
      <c r="AK187" s="14"/>
      <c r="AL187" s="122"/>
      <c r="AM187" s="122"/>
      <c r="AN187" s="122"/>
      <c r="AO187" s="122"/>
      <c r="AP187" s="122"/>
      <c r="AQ187" s="122"/>
      <c r="AR187" s="122"/>
      <c r="AS187" s="121">
        <f t="shared" si="50"/>
        <v>45111</v>
      </c>
      <c r="AT187" s="112"/>
      <c r="AU187" s="112"/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  <c r="BF187" s="112"/>
      <c r="BG187" s="112"/>
      <c r="BH187" s="112"/>
      <c r="BI187" s="112"/>
      <c r="BJ187" s="112"/>
      <c r="BK187" s="112"/>
      <c r="BL187" s="112"/>
      <c r="BM187" s="112"/>
      <c r="BN187" s="112"/>
      <c r="BO187" s="112"/>
      <c r="BP187" s="112"/>
      <c r="BQ187" s="112"/>
      <c r="BR187" s="112"/>
      <c r="BS187" s="112"/>
      <c r="BT187" s="112"/>
      <c r="BU187" s="112"/>
      <c r="BV187" s="112"/>
      <c r="BW187" s="112"/>
      <c r="BX187" s="112"/>
      <c r="BY187" s="112"/>
      <c r="BZ187" s="112"/>
      <c r="CA187" s="112"/>
      <c r="CB187" s="112"/>
      <c r="CC187" s="112"/>
      <c r="CD187" s="112"/>
      <c r="CE187" s="112"/>
    </row>
    <row r="188" spans="1:8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AD188" s="122"/>
      <c r="AE188" s="122"/>
      <c r="AF188" s="122"/>
      <c r="AG188" s="14"/>
      <c r="AH188" s="14"/>
      <c r="AI188" s="61"/>
      <c r="AJ188" s="14"/>
      <c r="AK188" s="14"/>
      <c r="AL188" s="122"/>
      <c r="AM188" s="122"/>
      <c r="AN188" s="122"/>
      <c r="AO188" s="122"/>
      <c r="AP188" s="122"/>
      <c r="AQ188" s="122"/>
      <c r="AR188" s="122"/>
      <c r="AS188" s="121">
        <f t="shared" si="50"/>
        <v>45112</v>
      </c>
      <c r="AT188" s="112"/>
      <c r="AU188" s="112"/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  <c r="BF188" s="112"/>
      <c r="BG188" s="112"/>
      <c r="BH188" s="112"/>
      <c r="BI188" s="112"/>
      <c r="BJ188" s="112"/>
      <c r="BK188" s="112"/>
      <c r="BL188" s="112"/>
      <c r="BM188" s="112"/>
      <c r="BN188" s="112"/>
      <c r="BO188" s="112"/>
      <c r="BP188" s="112"/>
      <c r="BQ188" s="112"/>
      <c r="BR188" s="112"/>
      <c r="BS188" s="112"/>
      <c r="BT188" s="112"/>
      <c r="BU188" s="112"/>
      <c r="BV188" s="112"/>
      <c r="BW188" s="112"/>
      <c r="BX188" s="112"/>
      <c r="BY188" s="112"/>
      <c r="BZ188" s="112"/>
      <c r="CA188" s="112"/>
      <c r="CB188" s="112"/>
      <c r="CC188" s="112"/>
      <c r="CD188" s="112"/>
      <c r="CE188" s="112"/>
    </row>
    <row r="189" spans="1:8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4"/>
      <c r="AH189" s="14"/>
      <c r="AI189" s="61"/>
      <c r="AJ189" s="14"/>
      <c r="AK189" s="14"/>
      <c r="AL189" s="122"/>
      <c r="AM189" s="122"/>
      <c r="AN189" s="122"/>
      <c r="AO189" s="122"/>
      <c r="AP189" s="122"/>
      <c r="AQ189" s="122"/>
      <c r="AR189" s="122"/>
      <c r="AS189" s="121">
        <f t="shared" si="50"/>
        <v>45113</v>
      </c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2"/>
      <c r="BG189" s="112"/>
      <c r="BH189" s="112"/>
      <c r="BI189" s="112"/>
      <c r="BJ189" s="112"/>
      <c r="BK189" s="112"/>
      <c r="BL189" s="112"/>
      <c r="BM189" s="112"/>
      <c r="BN189" s="112"/>
      <c r="BO189" s="112"/>
      <c r="BP189" s="112"/>
      <c r="BQ189" s="112"/>
      <c r="BR189" s="112"/>
      <c r="BS189" s="112"/>
      <c r="BT189" s="112"/>
      <c r="BU189" s="112"/>
      <c r="BV189" s="112"/>
      <c r="BW189" s="112"/>
      <c r="BX189" s="112"/>
      <c r="BY189" s="112"/>
      <c r="BZ189" s="112"/>
      <c r="CA189" s="112"/>
      <c r="CB189" s="112"/>
      <c r="CC189" s="112"/>
      <c r="CD189" s="112"/>
      <c r="CE189" s="112"/>
    </row>
    <row r="190" spans="1:8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AD190" s="122"/>
      <c r="AE190" s="122"/>
      <c r="AF190" s="122"/>
      <c r="AG190" s="14"/>
      <c r="AH190" s="14"/>
      <c r="AI190" s="61"/>
      <c r="AJ190" s="14"/>
      <c r="AK190" s="14"/>
      <c r="AL190" s="122"/>
      <c r="AM190" s="122"/>
      <c r="AN190" s="122"/>
      <c r="AO190" s="122"/>
      <c r="AP190" s="122"/>
      <c r="AQ190" s="122"/>
      <c r="AR190" s="122"/>
      <c r="AS190" s="121">
        <f t="shared" si="50"/>
        <v>45114</v>
      </c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2"/>
      <c r="BG190" s="112"/>
      <c r="BH190" s="112"/>
      <c r="BI190" s="112"/>
      <c r="BJ190" s="112"/>
      <c r="BK190" s="112"/>
      <c r="BL190" s="112"/>
      <c r="BM190" s="112"/>
      <c r="BN190" s="112"/>
      <c r="BO190" s="112"/>
      <c r="BP190" s="112"/>
      <c r="BQ190" s="112"/>
      <c r="BR190" s="112"/>
      <c r="BS190" s="112"/>
      <c r="BT190" s="112"/>
      <c r="BU190" s="112"/>
      <c r="BV190" s="112"/>
      <c r="BW190" s="112"/>
      <c r="BX190" s="112"/>
      <c r="BY190" s="112"/>
      <c r="BZ190" s="112"/>
      <c r="CA190" s="112"/>
      <c r="CB190" s="112"/>
      <c r="CC190" s="112"/>
      <c r="CD190" s="112"/>
      <c r="CE190" s="112"/>
    </row>
    <row r="191" spans="1:8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  <c r="AB191" s="122"/>
      <c r="AC191" s="122"/>
      <c r="AD191" s="122"/>
      <c r="AE191" s="122"/>
      <c r="AF191" s="122"/>
      <c r="AG191" s="14"/>
      <c r="AH191" s="14"/>
      <c r="AI191" s="61"/>
      <c r="AJ191" s="14"/>
      <c r="AK191" s="14"/>
      <c r="AL191" s="122"/>
      <c r="AM191" s="122"/>
      <c r="AN191" s="122"/>
      <c r="AO191" s="122"/>
      <c r="AP191" s="122"/>
      <c r="AQ191" s="122"/>
      <c r="AR191" s="122"/>
      <c r="AS191" s="121">
        <f t="shared" si="50"/>
        <v>45115</v>
      </c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2"/>
      <c r="BG191" s="112"/>
      <c r="BH191" s="112"/>
      <c r="BI191" s="112"/>
      <c r="BJ191" s="112"/>
      <c r="BK191" s="112"/>
      <c r="BL191" s="112"/>
      <c r="BM191" s="112"/>
      <c r="BN191" s="112"/>
      <c r="BO191" s="112"/>
      <c r="BP191" s="112"/>
      <c r="BQ191" s="112"/>
      <c r="BR191" s="112"/>
      <c r="BS191" s="112"/>
      <c r="BT191" s="112"/>
      <c r="BU191" s="112"/>
      <c r="BV191" s="112"/>
      <c r="BW191" s="112"/>
      <c r="BX191" s="112"/>
      <c r="BY191" s="112"/>
      <c r="BZ191" s="112"/>
      <c r="CA191" s="112"/>
      <c r="CB191" s="112"/>
      <c r="CC191" s="112"/>
      <c r="CD191" s="112"/>
      <c r="CE191" s="112"/>
    </row>
    <row r="192" spans="1:8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4"/>
      <c r="AH192" s="14"/>
      <c r="AI192" s="61"/>
      <c r="AJ192" s="14"/>
      <c r="AK192" s="14"/>
      <c r="AL192" s="122"/>
      <c r="AM192" s="122"/>
      <c r="AN192" s="122"/>
      <c r="AO192" s="122"/>
      <c r="AP192" s="122"/>
      <c r="AQ192" s="122"/>
      <c r="AR192" s="122"/>
      <c r="AS192" s="121">
        <f t="shared" si="50"/>
        <v>45116</v>
      </c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BM192" s="112"/>
      <c r="BN192" s="112"/>
      <c r="BO192" s="112"/>
      <c r="BP192" s="112"/>
      <c r="BQ192" s="112"/>
      <c r="BR192" s="112"/>
      <c r="BS192" s="112"/>
      <c r="BT192" s="112"/>
      <c r="BU192" s="112"/>
      <c r="BV192" s="112"/>
      <c r="BW192" s="112"/>
      <c r="BX192" s="112"/>
      <c r="BY192" s="112"/>
      <c r="BZ192" s="112"/>
      <c r="CA192" s="112"/>
      <c r="CB192" s="112"/>
      <c r="CC192" s="112"/>
      <c r="CD192" s="112"/>
      <c r="CE192" s="112"/>
    </row>
    <row r="193" spans="1:8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4"/>
      <c r="AH193" s="14"/>
      <c r="AI193" s="61"/>
      <c r="AJ193" s="14"/>
      <c r="AK193" s="14"/>
      <c r="AL193" s="122"/>
      <c r="AM193" s="122"/>
      <c r="AN193" s="122"/>
      <c r="AO193" s="122"/>
      <c r="AP193" s="122"/>
      <c r="AQ193" s="122"/>
      <c r="AR193" s="122"/>
      <c r="AS193" s="121">
        <f t="shared" si="50"/>
        <v>45117</v>
      </c>
      <c r="AT193" s="112"/>
      <c r="AU193" s="112"/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  <c r="BF193" s="112"/>
      <c r="BG193" s="112"/>
      <c r="BH193" s="112"/>
      <c r="BI193" s="112"/>
      <c r="BJ193" s="112"/>
      <c r="BK193" s="112"/>
      <c r="BL193" s="112"/>
      <c r="BM193" s="112"/>
      <c r="BN193" s="112"/>
      <c r="BO193" s="112"/>
      <c r="BP193" s="112"/>
      <c r="BQ193" s="112"/>
      <c r="BR193" s="112"/>
      <c r="BS193" s="112"/>
      <c r="BT193" s="112"/>
      <c r="BU193" s="112"/>
      <c r="BV193" s="112"/>
      <c r="BW193" s="112"/>
      <c r="BX193" s="112"/>
      <c r="BY193" s="112"/>
      <c r="BZ193" s="112"/>
      <c r="CA193" s="112"/>
      <c r="CB193" s="112"/>
      <c r="CC193" s="112"/>
      <c r="CD193" s="112"/>
      <c r="CE193" s="112"/>
    </row>
    <row r="194" spans="1:8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4"/>
      <c r="AH194" s="14"/>
      <c r="AI194" s="61"/>
      <c r="AJ194" s="14"/>
      <c r="AK194" s="14"/>
      <c r="AL194" s="122"/>
      <c r="AM194" s="122"/>
      <c r="AN194" s="122"/>
      <c r="AO194" s="122"/>
      <c r="AP194" s="122"/>
      <c r="AQ194" s="122"/>
      <c r="AR194" s="122"/>
      <c r="AS194" s="121">
        <f t="shared" si="50"/>
        <v>45118</v>
      </c>
      <c r="AT194" s="112"/>
      <c r="AU194" s="112"/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  <c r="BF194" s="112"/>
      <c r="BG194" s="112"/>
      <c r="BH194" s="112"/>
      <c r="BI194" s="112"/>
      <c r="BJ194" s="112"/>
      <c r="BK194" s="112"/>
      <c r="BL194" s="112"/>
      <c r="BM194" s="112"/>
      <c r="BN194" s="112"/>
      <c r="BO194" s="112"/>
      <c r="BP194" s="112"/>
      <c r="BQ194" s="112"/>
      <c r="BR194" s="112"/>
      <c r="BS194" s="112"/>
      <c r="BT194" s="112"/>
      <c r="BU194" s="112"/>
      <c r="BV194" s="112"/>
      <c r="BW194" s="112"/>
      <c r="BX194" s="112"/>
      <c r="BY194" s="112"/>
      <c r="BZ194" s="112"/>
      <c r="CA194" s="112"/>
      <c r="CB194" s="112"/>
      <c r="CC194" s="112"/>
      <c r="CD194" s="112"/>
      <c r="CE194" s="112"/>
    </row>
    <row r="195" spans="1:8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4"/>
      <c r="AH195" s="14"/>
      <c r="AI195" s="61"/>
      <c r="AJ195" s="14"/>
      <c r="AK195" s="14"/>
      <c r="AL195" s="122"/>
      <c r="AM195" s="122"/>
      <c r="AN195" s="122"/>
      <c r="AO195" s="122"/>
      <c r="AP195" s="122"/>
      <c r="AQ195" s="122"/>
      <c r="AR195" s="122"/>
      <c r="AS195" s="121">
        <f t="shared" si="50"/>
        <v>45119</v>
      </c>
      <c r="AT195" s="112"/>
      <c r="AU195" s="112"/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  <c r="BF195" s="112"/>
      <c r="BG195" s="112"/>
      <c r="BH195" s="112"/>
      <c r="BI195" s="112"/>
      <c r="BJ195" s="112"/>
      <c r="BK195" s="112"/>
      <c r="BL195" s="112"/>
      <c r="BM195" s="112"/>
      <c r="BN195" s="112"/>
      <c r="BO195" s="112"/>
      <c r="BP195" s="112"/>
      <c r="BQ195" s="112"/>
      <c r="BR195" s="112"/>
      <c r="BS195" s="112"/>
      <c r="BT195" s="112"/>
      <c r="BU195" s="112"/>
      <c r="BV195" s="112"/>
      <c r="BW195" s="112"/>
      <c r="BX195" s="112"/>
      <c r="BY195" s="112"/>
      <c r="BZ195" s="112"/>
      <c r="CA195" s="112"/>
      <c r="CB195" s="112"/>
      <c r="CC195" s="112"/>
      <c r="CD195" s="112"/>
      <c r="CE195" s="112"/>
    </row>
    <row r="196" spans="1:8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4"/>
      <c r="AH196" s="14"/>
      <c r="AI196" s="61"/>
      <c r="AJ196" s="14"/>
      <c r="AK196" s="14"/>
      <c r="AL196" s="122"/>
      <c r="AM196" s="122"/>
      <c r="AN196" s="122"/>
      <c r="AO196" s="122"/>
      <c r="AP196" s="122"/>
      <c r="AQ196" s="122"/>
      <c r="AR196" s="122"/>
      <c r="AS196" s="121">
        <f t="shared" si="50"/>
        <v>45120</v>
      </c>
      <c r="AT196" s="112"/>
      <c r="AU196" s="112"/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  <c r="BF196" s="112"/>
      <c r="BG196" s="112"/>
      <c r="BH196" s="112"/>
      <c r="BI196" s="112"/>
      <c r="BJ196" s="112"/>
      <c r="BK196" s="112"/>
      <c r="BL196" s="112"/>
      <c r="BM196" s="112"/>
      <c r="BN196" s="112"/>
      <c r="BO196" s="112"/>
      <c r="BP196" s="112"/>
      <c r="BQ196" s="112"/>
      <c r="BR196" s="112"/>
      <c r="BS196" s="112"/>
      <c r="BT196" s="112"/>
      <c r="BU196" s="112"/>
      <c r="BV196" s="112"/>
      <c r="BW196" s="112"/>
      <c r="BX196" s="112"/>
      <c r="BY196" s="112"/>
      <c r="BZ196" s="112"/>
      <c r="CA196" s="112"/>
      <c r="CB196" s="112"/>
      <c r="CC196" s="112"/>
      <c r="CD196" s="112"/>
      <c r="CE196" s="112"/>
    </row>
    <row r="197" spans="1:8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4"/>
      <c r="AH197" s="14"/>
      <c r="AI197" s="61"/>
      <c r="AJ197" s="14"/>
      <c r="AK197" s="14"/>
      <c r="AL197" s="122"/>
      <c r="AM197" s="122"/>
      <c r="AN197" s="122"/>
      <c r="AO197" s="122"/>
      <c r="AP197" s="122"/>
      <c r="AQ197" s="122"/>
      <c r="AR197" s="122"/>
      <c r="AS197" s="121">
        <f t="shared" si="50"/>
        <v>45121</v>
      </c>
      <c r="AT197" s="112"/>
      <c r="AU197" s="112"/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  <c r="BF197" s="112"/>
      <c r="BG197" s="112"/>
      <c r="BH197" s="112"/>
      <c r="BI197" s="112"/>
      <c r="BJ197" s="112"/>
      <c r="BK197" s="112"/>
      <c r="BL197" s="112"/>
      <c r="BM197" s="112"/>
      <c r="BN197" s="112"/>
      <c r="BO197" s="112"/>
      <c r="BP197" s="112"/>
      <c r="BQ197" s="112"/>
      <c r="BR197" s="112"/>
      <c r="BS197" s="112"/>
      <c r="BT197" s="112"/>
      <c r="BU197" s="112"/>
      <c r="BV197" s="112"/>
      <c r="BW197" s="112"/>
      <c r="BX197" s="112"/>
      <c r="BY197" s="112"/>
      <c r="BZ197" s="112"/>
      <c r="CA197" s="112"/>
      <c r="CB197" s="112"/>
      <c r="CC197" s="112"/>
      <c r="CD197" s="112"/>
      <c r="CE197" s="112"/>
    </row>
    <row r="198" spans="1:8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4"/>
      <c r="AH198" s="14"/>
      <c r="AI198" s="14"/>
      <c r="AJ198" s="14"/>
      <c r="AK198" s="14"/>
      <c r="AL198" s="122"/>
      <c r="AM198" s="122"/>
      <c r="AN198" s="122"/>
      <c r="AO198" s="122"/>
      <c r="AP198" s="122"/>
      <c r="AQ198" s="122"/>
      <c r="AR198" s="122"/>
      <c r="AS198" s="121">
        <f t="shared" si="50"/>
        <v>45122</v>
      </c>
      <c r="AT198" s="112"/>
      <c r="AU198" s="112"/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  <c r="BF198" s="112"/>
      <c r="BG198" s="112"/>
      <c r="BH198" s="112"/>
      <c r="BI198" s="112"/>
      <c r="BJ198" s="112"/>
      <c r="BK198" s="112"/>
      <c r="BL198" s="112"/>
      <c r="BM198" s="112"/>
      <c r="BN198" s="112"/>
      <c r="BO198" s="112"/>
      <c r="BP198" s="112"/>
      <c r="BQ198" s="112"/>
      <c r="BR198" s="112"/>
      <c r="BS198" s="112"/>
      <c r="BT198" s="112"/>
      <c r="BU198" s="112"/>
      <c r="BV198" s="112"/>
      <c r="BW198" s="112"/>
      <c r="BX198" s="112"/>
      <c r="BY198" s="112"/>
      <c r="BZ198" s="112"/>
      <c r="CA198" s="112"/>
      <c r="CB198" s="112"/>
      <c r="CC198" s="112"/>
      <c r="CD198" s="112"/>
      <c r="CE198" s="112"/>
    </row>
    <row r="199" spans="1:8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4"/>
      <c r="AH199" s="14"/>
      <c r="AI199" s="14"/>
      <c r="AJ199" s="14"/>
      <c r="AK199" s="14"/>
      <c r="AL199" s="122"/>
      <c r="AM199" s="122"/>
      <c r="AN199" s="122"/>
      <c r="AO199" s="122"/>
      <c r="AP199" s="122"/>
      <c r="AQ199" s="122"/>
      <c r="AR199" s="122"/>
      <c r="AS199" s="121">
        <f t="shared" si="50"/>
        <v>45123</v>
      </c>
      <c r="AT199" s="112"/>
      <c r="AU199" s="112"/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  <c r="BF199" s="112"/>
      <c r="BG199" s="112"/>
      <c r="BH199" s="112"/>
      <c r="BI199" s="112"/>
      <c r="BJ199" s="112"/>
      <c r="BK199" s="112"/>
      <c r="BL199" s="112"/>
      <c r="BM199" s="112"/>
      <c r="BN199" s="112"/>
      <c r="BO199" s="112"/>
      <c r="BP199" s="112"/>
      <c r="BQ199" s="112"/>
      <c r="BR199" s="112"/>
      <c r="BS199" s="112"/>
      <c r="BT199" s="112"/>
      <c r="BU199" s="112"/>
      <c r="BV199" s="112"/>
      <c r="BW199" s="112"/>
      <c r="BX199" s="112"/>
      <c r="BY199" s="112"/>
      <c r="BZ199" s="112"/>
      <c r="CA199" s="112"/>
      <c r="CB199" s="112"/>
      <c r="CC199" s="112"/>
      <c r="CD199" s="112"/>
      <c r="CE199" s="112"/>
    </row>
    <row r="200" spans="1:8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4"/>
      <c r="AH200" s="14"/>
      <c r="AI200" s="14"/>
      <c r="AJ200" s="14"/>
      <c r="AK200" s="14"/>
      <c r="AL200" s="122"/>
      <c r="AM200" s="122"/>
      <c r="AN200" s="122"/>
      <c r="AO200" s="122"/>
      <c r="AP200" s="122"/>
      <c r="AQ200" s="122"/>
      <c r="AR200" s="122"/>
      <c r="AS200" s="121">
        <f t="shared" si="50"/>
        <v>45124</v>
      </c>
      <c r="AT200" s="112"/>
      <c r="AU200" s="112"/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  <c r="BF200" s="112"/>
      <c r="BG200" s="112"/>
      <c r="BH200" s="112"/>
      <c r="BI200" s="112"/>
      <c r="BJ200" s="112"/>
      <c r="BK200" s="112"/>
      <c r="BL200" s="112"/>
      <c r="BM200" s="112"/>
      <c r="BN200" s="112"/>
      <c r="BO200" s="112"/>
      <c r="BP200" s="112"/>
      <c r="BQ200" s="112"/>
      <c r="BR200" s="112"/>
      <c r="BS200" s="112"/>
      <c r="BT200" s="112"/>
      <c r="BU200" s="112"/>
      <c r="BV200" s="112"/>
      <c r="BW200" s="112"/>
      <c r="BX200" s="112"/>
      <c r="BY200" s="112"/>
      <c r="BZ200" s="112"/>
      <c r="CA200" s="112"/>
      <c r="CB200" s="112"/>
      <c r="CC200" s="112"/>
      <c r="CD200" s="112"/>
      <c r="CE200" s="112"/>
    </row>
    <row r="201" spans="1:8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4"/>
      <c r="AH201" s="14"/>
      <c r="AI201" s="14"/>
      <c r="AJ201" s="14"/>
      <c r="AK201" s="14"/>
      <c r="AL201" s="122"/>
      <c r="AM201" s="122"/>
      <c r="AN201" s="122"/>
      <c r="AO201" s="122"/>
      <c r="AP201" s="122"/>
      <c r="AQ201" s="122"/>
      <c r="AR201" s="122"/>
      <c r="AS201" s="121">
        <f t="shared" si="50"/>
        <v>45125</v>
      </c>
      <c r="AT201" s="112"/>
      <c r="AU201" s="112"/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  <c r="BF201" s="112"/>
      <c r="BG201" s="112"/>
      <c r="BH201" s="112"/>
      <c r="BI201" s="112"/>
      <c r="BJ201" s="112"/>
      <c r="BK201" s="112"/>
      <c r="BL201" s="112"/>
      <c r="BM201" s="112"/>
      <c r="BN201" s="112"/>
      <c r="BO201" s="112"/>
      <c r="BP201" s="112"/>
      <c r="BQ201" s="112"/>
      <c r="BR201" s="112"/>
      <c r="BS201" s="112"/>
      <c r="BT201" s="112"/>
      <c r="BU201" s="112"/>
      <c r="BV201" s="112"/>
      <c r="BW201" s="112"/>
      <c r="BX201" s="112"/>
      <c r="BY201" s="112"/>
      <c r="BZ201" s="112"/>
      <c r="CA201" s="112"/>
      <c r="CB201" s="112"/>
      <c r="CC201" s="112"/>
      <c r="CD201" s="112"/>
      <c r="CE201" s="112"/>
    </row>
    <row r="202" spans="1:8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4"/>
      <c r="AH202" s="14"/>
      <c r="AI202" s="14"/>
      <c r="AJ202" s="14"/>
      <c r="AK202" s="14"/>
      <c r="AL202" s="122"/>
      <c r="AM202" s="122"/>
      <c r="AN202" s="122"/>
      <c r="AO202" s="122"/>
      <c r="AP202" s="122"/>
      <c r="AQ202" s="122"/>
      <c r="AR202" s="122"/>
      <c r="AS202" s="121">
        <f t="shared" si="50"/>
        <v>45126</v>
      </c>
      <c r="AT202" s="112"/>
      <c r="AU202" s="112"/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112"/>
      <c r="BT202" s="112"/>
      <c r="BU202" s="112"/>
      <c r="BV202" s="112"/>
      <c r="BW202" s="112"/>
      <c r="BX202" s="112"/>
      <c r="BY202" s="112"/>
      <c r="BZ202" s="112"/>
      <c r="CA202" s="112"/>
      <c r="CB202" s="112"/>
      <c r="CC202" s="112"/>
      <c r="CD202" s="112"/>
      <c r="CE202" s="112"/>
    </row>
    <row r="203" spans="1:8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4"/>
      <c r="AH203" s="14"/>
      <c r="AI203" s="14"/>
      <c r="AJ203" s="14"/>
      <c r="AK203" s="14"/>
      <c r="AL203" s="122"/>
      <c r="AM203" s="122"/>
      <c r="AN203" s="122"/>
      <c r="AO203" s="122"/>
      <c r="AP203" s="122"/>
      <c r="AQ203" s="122"/>
      <c r="AR203" s="122"/>
      <c r="AS203" s="121">
        <f t="shared" si="50"/>
        <v>45127</v>
      </c>
      <c r="AT203" s="112"/>
      <c r="AU203" s="112"/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112"/>
      <c r="BT203" s="112"/>
      <c r="BU203" s="112"/>
      <c r="BV203" s="112"/>
      <c r="BW203" s="112"/>
      <c r="BX203" s="112"/>
      <c r="BY203" s="112"/>
      <c r="BZ203" s="112"/>
      <c r="CA203" s="112"/>
      <c r="CB203" s="112"/>
      <c r="CC203" s="112"/>
      <c r="CD203" s="112"/>
      <c r="CE203" s="112"/>
    </row>
    <row r="204" spans="1:8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4"/>
      <c r="AH204" s="14"/>
      <c r="AI204" s="14"/>
      <c r="AJ204" s="14"/>
      <c r="AK204" s="14"/>
      <c r="AL204" s="122"/>
      <c r="AM204" s="122"/>
      <c r="AN204" s="122"/>
      <c r="AO204" s="122"/>
      <c r="AP204" s="122"/>
      <c r="AQ204" s="122"/>
      <c r="AR204" s="122"/>
      <c r="AS204" s="121">
        <f t="shared" si="50"/>
        <v>45128</v>
      </c>
      <c r="AT204" s="112"/>
      <c r="AU204" s="112"/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112"/>
      <c r="BT204" s="112"/>
      <c r="BU204" s="112"/>
      <c r="BV204" s="112"/>
      <c r="BW204" s="112"/>
      <c r="BX204" s="112"/>
      <c r="BY204" s="112"/>
      <c r="BZ204" s="112"/>
      <c r="CA204" s="112"/>
      <c r="CB204" s="112"/>
      <c r="CC204" s="112"/>
      <c r="CD204" s="112"/>
      <c r="CE204" s="112"/>
    </row>
    <row r="205" spans="1:8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4"/>
      <c r="AH205" s="14"/>
      <c r="AI205" s="14"/>
      <c r="AJ205" s="14"/>
      <c r="AK205" s="14"/>
      <c r="AL205" s="122"/>
      <c r="AM205" s="122"/>
      <c r="AN205" s="122"/>
      <c r="AO205" s="122"/>
      <c r="AP205" s="122"/>
      <c r="AQ205" s="122"/>
      <c r="AR205" s="122"/>
      <c r="AS205" s="121">
        <f t="shared" si="50"/>
        <v>45129</v>
      </c>
      <c r="AT205" s="112"/>
      <c r="AU205" s="112"/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  <c r="BF205" s="112"/>
      <c r="BG205" s="112"/>
      <c r="BH205" s="112"/>
      <c r="BI205" s="112"/>
      <c r="BJ205" s="112"/>
      <c r="BK205" s="112"/>
      <c r="BL205" s="112"/>
      <c r="BM205" s="112"/>
      <c r="BN205" s="112"/>
      <c r="BO205" s="112"/>
      <c r="BP205" s="112"/>
      <c r="BQ205" s="112"/>
      <c r="BR205" s="112"/>
      <c r="BS205" s="112"/>
      <c r="BT205" s="112"/>
      <c r="BU205" s="112"/>
      <c r="BV205" s="112"/>
      <c r="BW205" s="112"/>
      <c r="BX205" s="112"/>
      <c r="BY205" s="112"/>
      <c r="BZ205" s="112"/>
      <c r="CA205" s="112"/>
      <c r="CB205" s="112"/>
      <c r="CC205" s="112"/>
      <c r="CD205" s="112"/>
      <c r="CE205" s="112"/>
    </row>
    <row r="206" spans="1:8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4"/>
      <c r="AH206" s="14"/>
      <c r="AI206" s="14"/>
      <c r="AJ206" s="14"/>
      <c r="AK206" s="14"/>
      <c r="AL206" s="122"/>
      <c r="AM206" s="122"/>
      <c r="AN206" s="122"/>
      <c r="AO206" s="122"/>
      <c r="AP206" s="122"/>
      <c r="AQ206" s="122"/>
      <c r="AR206" s="122"/>
      <c r="AS206" s="121">
        <f t="shared" si="50"/>
        <v>45130</v>
      </c>
      <c r="AT206" s="112"/>
      <c r="AU206" s="112"/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  <c r="BF206" s="112"/>
      <c r="BG206" s="112"/>
      <c r="BH206" s="112"/>
      <c r="BI206" s="112"/>
      <c r="BJ206" s="112"/>
      <c r="BK206" s="112"/>
      <c r="BL206" s="112"/>
      <c r="BM206" s="112"/>
      <c r="BN206" s="112"/>
      <c r="BO206" s="112"/>
      <c r="BP206" s="112"/>
      <c r="BQ206" s="112"/>
      <c r="BR206" s="112"/>
      <c r="BS206" s="112"/>
      <c r="BT206" s="112"/>
      <c r="BU206" s="112"/>
      <c r="BV206" s="112"/>
      <c r="BW206" s="112"/>
      <c r="BX206" s="112"/>
      <c r="BY206" s="112"/>
      <c r="BZ206" s="112"/>
      <c r="CA206" s="112"/>
      <c r="CB206" s="112"/>
      <c r="CC206" s="112"/>
      <c r="CD206" s="112"/>
      <c r="CE206" s="112"/>
    </row>
    <row r="207" spans="1:8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4"/>
      <c r="AH207" s="14"/>
      <c r="AI207" s="14"/>
      <c r="AJ207" s="14"/>
      <c r="AK207" s="14"/>
      <c r="AL207" s="122"/>
      <c r="AM207" s="122"/>
      <c r="AN207" s="122"/>
      <c r="AO207" s="122"/>
      <c r="AP207" s="122"/>
      <c r="AQ207" s="122"/>
      <c r="AR207" s="122"/>
      <c r="AS207" s="121">
        <f t="shared" si="50"/>
        <v>45131</v>
      </c>
      <c r="AT207" s="112"/>
      <c r="AU207" s="112"/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  <c r="BF207" s="112"/>
      <c r="BG207" s="112"/>
      <c r="BH207" s="112"/>
      <c r="BI207" s="112"/>
      <c r="BJ207" s="112"/>
      <c r="BK207" s="112"/>
      <c r="BL207" s="112"/>
      <c r="BM207" s="112"/>
      <c r="BN207" s="112"/>
      <c r="BO207" s="112"/>
      <c r="BP207" s="112"/>
      <c r="BQ207" s="112"/>
      <c r="BR207" s="112"/>
      <c r="BS207" s="112"/>
      <c r="BT207" s="112"/>
      <c r="BU207" s="112"/>
      <c r="BV207" s="112"/>
      <c r="BW207" s="112"/>
      <c r="BX207" s="112"/>
      <c r="BY207" s="112"/>
      <c r="BZ207" s="112"/>
      <c r="CA207" s="112"/>
      <c r="CB207" s="112"/>
      <c r="CC207" s="112"/>
      <c r="CD207" s="112"/>
      <c r="CE207" s="112"/>
    </row>
    <row r="208" spans="1:8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4"/>
      <c r="AH208" s="14"/>
      <c r="AI208" s="14"/>
      <c r="AJ208" s="14"/>
      <c r="AK208" s="14"/>
      <c r="AL208" s="122"/>
      <c r="AM208" s="122"/>
      <c r="AN208" s="122"/>
      <c r="AO208" s="122"/>
      <c r="AP208" s="122"/>
      <c r="AQ208" s="122"/>
      <c r="AR208" s="122"/>
      <c r="AS208" s="121">
        <f t="shared" si="50"/>
        <v>45132</v>
      </c>
      <c r="AT208" s="112"/>
      <c r="AU208" s="112"/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  <c r="BF208" s="112"/>
      <c r="BG208" s="112"/>
      <c r="BH208" s="112"/>
      <c r="BI208" s="112"/>
      <c r="BJ208" s="112"/>
      <c r="BK208" s="112"/>
      <c r="BL208" s="112"/>
      <c r="BM208" s="112"/>
      <c r="BN208" s="112"/>
      <c r="BO208" s="112"/>
      <c r="BP208" s="112"/>
      <c r="BQ208" s="112"/>
      <c r="BR208" s="112"/>
      <c r="BS208" s="112"/>
      <c r="BT208" s="112"/>
      <c r="BU208" s="112"/>
      <c r="BV208" s="112"/>
      <c r="BW208" s="112"/>
      <c r="BX208" s="112"/>
      <c r="BY208" s="112"/>
      <c r="BZ208" s="112"/>
      <c r="CA208" s="112"/>
      <c r="CB208" s="112"/>
      <c r="CC208" s="112"/>
      <c r="CD208" s="112"/>
      <c r="CE208" s="112"/>
    </row>
    <row r="209" spans="1:8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4"/>
      <c r="AH209" s="14"/>
      <c r="AI209" s="14"/>
      <c r="AJ209" s="14"/>
      <c r="AK209" s="14"/>
      <c r="AL209" s="122"/>
      <c r="AM209" s="122"/>
      <c r="AN209" s="122"/>
      <c r="AO209" s="122"/>
      <c r="AP209" s="122"/>
      <c r="AQ209" s="122"/>
      <c r="AR209" s="122"/>
      <c r="AS209" s="121">
        <f t="shared" si="50"/>
        <v>45133</v>
      </c>
      <c r="AT209" s="112"/>
      <c r="AU209" s="112"/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  <c r="BF209" s="112"/>
      <c r="BG209" s="112"/>
      <c r="BH209" s="112"/>
      <c r="BI209" s="112"/>
      <c r="BJ209" s="112"/>
      <c r="BK209" s="112"/>
      <c r="BL209" s="112"/>
      <c r="BM209" s="112"/>
      <c r="BN209" s="112"/>
      <c r="BO209" s="112"/>
      <c r="BP209" s="112"/>
      <c r="BQ209" s="112"/>
      <c r="BR209" s="112"/>
      <c r="BS209" s="112"/>
      <c r="BT209" s="112"/>
      <c r="BU209" s="112"/>
      <c r="BV209" s="112"/>
      <c r="BW209" s="112"/>
      <c r="BX209" s="112"/>
      <c r="BY209" s="112"/>
      <c r="BZ209" s="112"/>
      <c r="CA209" s="112"/>
      <c r="CB209" s="112"/>
      <c r="CC209" s="112"/>
      <c r="CD209" s="112"/>
      <c r="CE209" s="112"/>
    </row>
    <row r="210" spans="1:8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4"/>
      <c r="AH210" s="14"/>
      <c r="AI210" s="14"/>
      <c r="AJ210" s="14"/>
      <c r="AK210" s="14"/>
      <c r="AL210" s="122"/>
      <c r="AM210" s="122"/>
      <c r="AN210" s="122"/>
      <c r="AO210" s="122"/>
      <c r="AP210" s="122"/>
      <c r="AQ210" s="122"/>
      <c r="AR210" s="122"/>
      <c r="AS210" s="121">
        <f t="shared" si="50"/>
        <v>45134</v>
      </c>
      <c r="AT210" s="112"/>
      <c r="AU210" s="112"/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  <c r="BF210" s="112"/>
      <c r="BG210" s="112"/>
      <c r="BH210" s="112"/>
      <c r="BI210" s="112"/>
      <c r="BJ210" s="112"/>
      <c r="BK210" s="112"/>
      <c r="BL210" s="112"/>
      <c r="BM210" s="112"/>
      <c r="BN210" s="112"/>
      <c r="BO210" s="112"/>
      <c r="BP210" s="112"/>
      <c r="BQ210" s="112"/>
      <c r="BR210" s="112"/>
      <c r="BS210" s="112"/>
      <c r="BT210" s="112"/>
      <c r="BU210" s="112"/>
      <c r="BV210" s="112"/>
      <c r="BW210" s="112"/>
      <c r="BX210" s="112"/>
      <c r="BY210" s="112"/>
      <c r="BZ210" s="112"/>
      <c r="CA210" s="112"/>
      <c r="CB210" s="112"/>
      <c r="CC210" s="112"/>
      <c r="CD210" s="112"/>
      <c r="CE210" s="112"/>
    </row>
    <row r="211" spans="1:8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4"/>
      <c r="AH211" s="14"/>
      <c r="AI211" s="14"/>
      <c r="AJ211" s="14"/>
      <c r="AK211" s="14"/>
      <c r="AL211" s="122"/>
      <c r="AM211" s="122"/>
      <c r="AN211" s="122"/>
      <c r="AO211" s="122"/>
      <c r="AP211" s="122"/>
      <c r="AQ211" s="122"/>
      <c r="AR211" s="122"/>
      <c r="AS211" s="121">
        <f t="shared" si="50"/>
        <v>45135</v>
      </c>
      <c r="AT211" s="112"/>
      <c r="AU211" s="112"/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  <c r="BF211" s="112"/>
      <c r="BG211" s="112"/>
      <c r="BH211" s="112"/>
      <c r="BI211" s="112"/>
      <c r="BJ211" s="112"/>
      <c r="BK211" s="112"/>
      <c r="BL211" s="112"/>
      <c r="BM211" s="112"/>
      <c r="BN211" s="112"/>
      <c r="BO211" s="112"/>
      <c r="BP211" s="112"/>
      <c r="BQ211" s="112"/>
      <c r="BR211" s="112"/>
      <c r="BS211" s="112"/>
      <c r="BT211" s="112"/>
      <c r="BU211" s="112"/>
      <c r="BV211" s="112"/>
      <c r="BW211" s="112"/>
      <c r="BX211" s="112"/>
      <c r="BY211" s="112"/>
      <c r="BZ211" s="112"/>
      <c r="CA211" s="112"/>
      <c r="CB211" s="112"/>
      <c r="CC211" s="112"/>
      <c r="CD211" s="112"/>
      <c r="CE211" s="112"/>
    </row>
    <row r="212" spans="1:8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4"/>
      <c r="AH212" s="14"/>
      <c r="AI212" s="14"/>
      <c r="AJ212" s="14"/>
      <c r="AK212" s="14"/>
      <c r="AL212" s="122"/>
      <c r="AM212" s="122"/>
      <c r="AN212" s="122"/>
      <c r="AO212" s="122"/>
      <c r="AP212" s="122"/>
      <c r="AQ212" s="122"/>
      <c r="AR212" s="122"/>
      <c r="AS212" s="121">
        <f t="shared" si="50"/>
        <v>45136</v>
      </c>
      <c r="AT212" s="112"/>
      <c r="AU212" s="112"/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  <c r="BF212" s="112"/>
      <c r="BG212" s="112"/>
      <c r="BH212" s="112"/>
      <c r="BI212" s="112"/>
      <c r="BJ212" s="112"/>
      <c r="BK212" s="112"/>
      <c r="BL212" s="112"/>
      <c r="BM212" s="112"/>
      <c r="BN212" s="112"/>
      <c r="BO212" s="112"/>
      <c r="BP212" s="112"/>
      <c r="BQ212" s="112"/>
      <c r="BR212" s="112"/>
      <c r="BS212" s="112"/>
      <c r="BT212" s="112"/>
      <c r="BU212" s="112"/>
      <c r="BV212" s="112"/>
      <c r="BW212" s="112"/>
      <c r="BX212" s="112"/>
      <c r="BY212" s="112"/>
      <c r="BZ212" s="112"/>
      <c r="CA212" s="112"/>
      <c r="CB212" s="112"/>
      <c r="CC212" s="112"/>
      <c r="CD212" s="112"/>
      <c r="CE212" s="112"/>
    </row>
    <row r="213" spans="1:8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4"/>
      <c r="AH213" s="14"/>
      <c r="AI213" s="14"/>
      <c r="AJ213" s="14"/>
      <c r="AK213" s="14"/>
      <c r="AL213" s="122"/>
      <c r="AM213" s="122"/>
      <c r="AN213" s="122"/>
      <c r="AO213" s="122"/>
      <c r="AP213" s="122"/>
      <c r="AQ213" s="122"/>
      <c r="AR213" s="122"/>
      <c r="AS213" s="121">
        <f t="shared" si="50"/>
        <v>45137</v>
      </c>
      <c r="AT213" s="112"/>
      <c r="AU213" s="112"/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  <c r="BF213" s="112"/>
      <c r="BG213" s="112"/>
      <c r="BH213" s="112"/>
      <c r="BI213" s="112"/>
      <c r="BJ213" s="112"/>
      <c r="BK213" s="112"/>
      <c r="BL213" s="112"/>
      <c r="BM213" s="112"/>
      <c r="BN213" s="112"/>
      <c r="BO213" s="112"/>
      <c r="BP213" s="112"/>
      <c r="BQ213" s="112"/>
      <c r="BR213" s="112"/>
      <c r="BS213" s="112"/>
      <c r="BT213" s="112"/>
      <c r="BU213" s="112"/>
      <c r="BV213" s="112"/>
      <c r="BW213" s="112"/>
      <c r="BX213" s="112"/>
      <c r="BY213" s="112"/>
      <c r="BZ213" s="112"/>
      <c r="CA213" s="112"/>
      <c r="CB213" s="112"/>
      <c r="CC213" s="112"/>
      <c r="CD213" s="112"/>
      <c r="CE213" s="112"/>
    </row>
    <row r="214" spans="1:8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122"/>
      <c r="AJ214" s="122"/>
      <c r="AK214" s="122"/>
      <c r="AL214" s="122"/>
      <c r="AM214" s="122"/>
      <c r="AN214" s="122"/>
      <c r="AO214" s="122"/>
      <c r="AP214" s="122"/>
      <c r="AQ214" s="122"/>
      <c r="AR214" s="122"/>
      <c r="AS214" s="121">
        <f t="shared" si="50"/>
        <v>45138</v>
      </c>
      <c r="AT214" s="112"/>
      <c r="AU214" s="112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  <c r="BF214" s="112"/>
      <c r="BG214" s="112"/>
      <c r="BH214" s="112"/>
      <c r="BI214" s="112"/>
      <c r="BJ214" s="112"/>
      <c r="BK214" s="112"/>
      <c r="BL214" s="112"/>
      <c r="BM214" s="112"/>
      <c r="BN214" s="112"/>
      <c r="BO214" s="112"/>
      <c r="BP214" s="112"/>
      <c r="BQ214" s="112"/>
      <c r="BR214" s="112"/>
      <c r="BS214" s="112"/>
      <c r="BT214" s="112"/>
      <c r="BU214" s="112"/>
      <c r="BV214" s="112"/>
      <c r="BW214" s="112"/>
      <c r="BX214" s="112"/>
      <c r="BY214" s="112"/>
      <c r="BZ214" s="112"/>
      <c r="CA214" s="112"/>
      <c r="CB214" s="112"/>
      <c r="CC214" s="112"/>
      <c r="CD214" s="112"/>
      <c r="CE214" s="112"/>
    </row>
    <row r="215" spans="1:8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122"/>
      <c r="AJ215" s="122"/>
      <c r="AK215" s="122"/>
      <c r="AL215" s="122"/>
      <c r="AM215" s="122"/>
      <c r="AN215" s="122"/>
      <c r="AO215" s="122"/>
      <c r="AP215" s="122"/>
      <c r="AQ215" s="122"/>
      <c r="AR215" s="122"/>
      <c r="AS215" s="121">
        <f t="shared" si="50"/>
        <v>45139</v>
      </c>
      <c r="AT215" s="112"/>
      <c r="AU215" s="11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  <c r="BF215" s="112"/>
      <c r="BG215" s="112"/>
      <c r="BH215" s="112"/>
      <c r="BI215" s="112"/>
      <c r="BJ215" s="112"/>
      <c r="BK215" s="112"/>
      <c r="BL215" s="112"/>
      <c r="BM215" s="112"/>
      <c r="BN215" s="112"/>
      <c r="BO215" s="112"/>
      <c r="BP215" s="112"/>
      <c r="BQ215" s="112"/>
      <c r="BR215" s="112"/>
      <c r="BS215" s="112"/>
      <c r="BT215" s="112"/>
      <c r="BU215" s="112"/>
      <c r="BV215" s="112"/>
      <c r="BW215" s="112"/>
      <c r="BX215" s="112"/>
      <c r="BY215" s="112"/>
      <c r="BZ215" s="112"/>
      <c r="CA215" s="112"/>
      <c r="CB215" s="112"/>
      <c r="CC215" s="112"/>
      <c r="CD215" s="112"/>
      <c r="CE215" s="112"/>
    </row>
    <row r="216" spans="1:8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22"/>
      <c r="AM216" s="122"/>
      <c r="AN216" s="122"/>
      <c r="AO216" s="122"/>
      <c r="AP216" s="122"/>
      <c r="AQ216" s="122"/>
      <c r="AR216" s="122"/>
      <c r="AS216" s="121">
        <f t="shared" si="50"/>
        <v>45140</v>
      </c>
      <c r="AT216" s="112"/>
      <c r="AU216" s="11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2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12"/>
      <c r="BQ216" s="112"/>
      <c r="BR216" s="112"/>
      <c r="BS216" s="112"/>
      <c r="BT216" s="112"/>
      <c r="BU216" s="112"/>
      <c r="BV216" s="112"/>
      <c r="BW216" s="112"/>
      <c r="BX216" s="112"/>
      <c r="BY216" s="112"/>
      <c r="BZ216" s="112"/>
      <c r="CA216" s="112"/>
      <c r="CB216" s="112"/>
      <c r="CC216" s="112"/>
      <c r="CD216" s="112"/>
      <c r="CE216" s="112"/>
    </row>
    <row r="217" spans="1:8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  <c r="AB217" s="122"/>
      <c r="AC217" s="122"/>
      <c r="AD217" s="122"/>
      <c r="AE217" s="122"/>
      <c r="AF217" s="122"/>
      <c r="AG217" s="122"/>
      <c r="AH217" s="122"/>
      <c r="AI217" s="122"/>
      <c r="AJ217" s="122"/>
      <c r="AK217" s="122"/>
      <c r="AL217" s="122"/>
      <c r="AM217" s="122"/>
      <c r="AN217" s="122"/>
      <c r="AO217" s="122"/>
      <c r="AP217" s="122"/>
      <c r="AQ217" s="122"/>
      <c r="AR217" s="122"/>
      <c r="AS217" s="121">
        <f t="shared" si="50"/>
        <v>45141</v>
      </c>
      <c r="AT217" s="112"/>
      <c r="AU217" s="11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2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12"/>
      <c r="BQ217" s="112"/>
      <c r="BR217" s="112"/>
      <c r="BS217" s="112"/>
      <c r="BT217" s="112"/>
      <c r="BU217" s="112"/>
      <c r="BV217" s="112"/>
      <c r="BW217" s="112"/>
      <c r="BX217" s="112"/>
      <c r="BY217" s="112"/>
      <c r="BZ217" s="112"/>
      <c r="CA217" s="112"/>
      <c r="CB217" s="112"/>
      <c r="CC217" s="112"/>
      <c r="CD217" s="112"/>
      <c r="CE217" s="112"/>
    </row>
    <row r="218" spans="1:8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22"/>
      <c r="AJ218" s="122"/>
      <c r="AK218" s="122"/>
      <c r="AL218" s="122"/>
      <c r="AM218" s="122"/>
      <c r="AN218" s="122"/>
      <c r="AO218" s="122"/>
      <c r="AP218" s="122"/>
      <c r="AQ218" s="122"/>
      <c r="AR218" s="122"/>
      <c r="AS218" s="121">
        <f t="shared" si="50"/>
        <v>45142</v>
      </c>
      <c r="AT218" s="112"/>
      <c r="AU218" s="112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2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12"/>
      <c r="BQ218" s="112"/>
      <c r="BR218" s="112"/>
      <c r="BS218" s="112"/>
      <c r="BT218" s="112"/>
      <c r="BU218" s="112"/>
      <c r="BV218" s="112"/>
      <c r="BW218" s="112"/>
      <c r="BX218" s="112"/>
      <c r="BY218" s="112"/>
      <c r="BZ218" s="112"/>
      <c r="CA218" s="112"/>
      <c r="CB218" s="112"/>
      <c r="CC218" s="112"/>
      <c r="CD218" s="112"/>
      <c r="CE218" s="112"/>
    </row>
    <row r="219" spans="1:8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2"/>
      <c r="AM219" s="122"/>
      <c r="AN219" s="122"/>
      <c r="AO219" s="122"/>
      <c r="AP219" s="122"/>
      <c r="AQ219" s="122"/>
      <c r="AR219" s="122"/>
      <c r="AS219" s="121">
        <f t="shared" si="50"/>
        <v>45143</v>
      </c>
      <c r="AT219" s="112"/>
      <c r="AU219" s="112"/>
      <c r="AV219" s="112"/>
      <c r="AW219" s="112"/>
      <c r="AX219" s="112"/>
      <c r="AY219" s="112"/>
      <c r="AZ219" s="112"/>
      <c r="BA219" s="112"/>
      <c r="BB219" s="112"/>
      <c r="BC219" s="112"/>
      <c r="BD219" s="112"/>
      <c r="BE219" s="112"/>
      <c r="BF219" s="112"/>
      <c r="BG219" s="112"/>
      <c r="BH219" s="112"/>
      <c r="BI219" s="112"/>
      <c r="BJ219" s="112"/>
      <c r="BK219" s="112"/>
      <c r="BL219" s="112"/>
      <c r="BM219" s="112"/>
      <c r="BN219" s="112"/>
      <c r="BO219" s="112"/>
      <c r="BP219" s="112"/>
      <c r="BQ219" s="112"/>
      <c r="BR219" s="112"/>
      <c r="BS219" s="112"/>
      <c r="BT219" s="112"/>
      <c r="BU219" s="112"/>
      <c r="BV219" s="112"/>
      <c r="BW219" s="112"/>
      <c r="BX219" s="112"/>
      <c r="BY219" s="112"/>
      <c r="BZ219" s="112"/>
      <c r="CA219" s="112"/>
      <c r="CB219" s="112"/>
      <c r="CC219" s="112"/>
      <c r="CD219" s="112"/>
      <c r="CE219" s="112"/>
    </row>
    <row r="220" spans="1:8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  <c r="AB220" s="122"/>
      <c r="AC220" s="122"/>
      <c r="AD220" s="122"/>
      <c r="AE220" s="122"/>
      <c r="AF220" s="122"/>
      <c r="AG220" s="122"/>
      <c r="AH220" s="122"/>
      <c r="AI220" s="122"/>
      <c r="AJ220" s="122"/>
      <c r="AK220" s="122"/>
      <c r="AL220" s="122"/>
      <c r="AM220" s="122"/>
      <c r="AN220" s="122"/>
      <c r="AO220" s="122"/>
      <c r="AP220" s="122"/>
      <c r="AQ220" s="122"/>
      <c r="AR220" s="122"/>
      <c r="AS220" s="121">
        <f t="shared" si="50"/>
        <v>45144</v>
      </c>
      <c r="AT220" s="112"/>
      <c r="AU220" s="112"/>
      <c r="AV220" s="112"/>
      <c r="AW220" s="112"/>
      <c r="AX220" s="112"/>
      <c r="AY220" s="112"/>
      <c r="AZ220" s="112"/>
      <c r="BA220" s="112"/>
      <c r="BB220" s="112"/>
      <c r="BC220" s="112"/>
      <c r="BD220" s="112"/>
      <c r="BE220" s="112"/>
      <c r="BF220" s="112"/>
      <c r="BG220" s="112"/>
      <c r="BH220" s="112"/>
      <c r="BI220" s="112"/>
      <c r="BJ220" s="112"/>
      <c r="BK220" s="112"/>
      <c r="BL220" s="112"/>
      <c r="BM220" s="112"/>
      <c r="BN220" s="112"/>
      <c r="BO220" s="112"/>
      <c r="BP220" s="112"/>
      <c r="BQ220" s="112"/>
      <c r="BR220" s="112"/>
      <c r="BS220" s="112"/>
      <c r="BT220" s="112"/>
      <c r="BU220" s="112"/>
      <c r="BV220" s="112"/>
      <c r="BW220" s="112"/>
      <c r="BX220" s="112"/>
      <c r="BY220" s="112"/>
      <c r="BZ220" s="112"/>
      <c r="CA220" s="112"/>
      <c r="CB220" s="112"/>
      <c r="CC220" s="112"/>
      <c r="CD220" s="112"/>
      <c r="CE220" s="112"/>
    </row>
    <row r="221" spans="1:8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  <c r="AB221" s="122"/>
      <c r="AC221" s="122"/>
      <c r="AD221" s="122"/>
      <c r="AE221" s="122"/>
      <c r="AF221" s="122"/>
      <c r="AG221" s="122"/>
      <c r="AH221" s="122"/>
      <c r="AI221" s="122"/>
      <c r="AJ221" s="122"/>
      <c r="AK221" s="122"/>
      <c r="AL221" s="122"/>
      <c r="AM221" s="122"/>
      <c r="AN221" s="122"/>
      <c r="AO221" s="122"/>
      <c r="AP221" s="122"/>
      <c r="AQ221" s="122"/>
      <c r="AR221" s="122"/>
      <c r="AS221" s="121">
        <f t="shared" si="50"/>
        <v>45145</v>
      </c>
      <c r="AT221" s="112"/>
      <c r="AU221" s="112"/>
      <c r="AV221" s="112"/>
      <c r="AW221" s="112"/>
      <c r="AX221" s="112"/>
      <c r="AY221" s="112"/>
      <c r="AZ221" s="112"/>
      <c r="BA221" s="112"/>
      <c r="BB221" s="112"/>
      <c r="BC221" s="112"/>
      <c r="BD221" s="112"/>
      <c r="BE221" s="112"/>
      <c r="BF221" s="112"/>
      <c r="BG221" s="112"/>
      <c r="BH221" s="112"/>
      <c r="BI221" s="112"/>
      <c r="BJ221" s="112"/>
      <c r="BK221" s="112"/>
      <c r="BL221" s="112"/>
      <c r="BM221" s="112"/>
      <c r="BN221" s="112"/>
      <c r="BO221" s="112"/>
      <c r="BP221" s="112"/>
      <c r="BQ221" s="112"/>
      <c r="BR221" s="112"/>
      <c r="BS221" s="112"/>
      <c r="BT221" s="112"/>
      <c r="BU221" s="112"/>
      <c r="BV221" s="112"/>
      <c r="BW221" s="112"/>
      <c r="BX221" s="112"/>
      <c r="BY221" s="112"/>
      <c r="BZ221" s="112"/>
      <c r="CA221" s="112"/>
      <c r="CB221" s="112"/>
      <c r="CC221" s="112"/>
      <c r="CD221" s="112"/>
      <c r="CE221" s="112"/>
    </row>
    <row r="222" spans="1:8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22"/>
      <c r="AM222" s="122"/>
      <c r="AN222" s="122"/>
      <c r="AO222" s="122"/>
      <c r="AP222" s="122"/>
      <c r="AQ222" s="122"/>
      <c r="AR222" s="122"/>
      <c r="AS222" s="121">
        <f t="shared" si="50"/>
        <v>45146</v>
      </c>
      <c r="AT222" s="112"/>
      <c r="AU222" s="112"/>
      <c r="AV222" s="112"/>
      <c r="AW222" s="112"/>
      <c r="AX222" s="112"/>
      <c r="AY222" s="112"/>
      <c r="AZ222" s="112"/>
      <c r="BA222" s="112"/>
      <c r="BB222" s="112"/>
      <c r="BC222" s="112"/>
      <c r="BD222" s="112"/>
      <c r="BE222" s="112"/>
      <c r="BF222" s="112"/>
      <c r="BG222" s="112"/>
      <c r="BH222" s="112"/>
      <c r="BI222" s="112"/>
      <c r="BJ222" s="112"/>
      <c r="BK222" s="112"/>
      <c r="BL222" s="112"/>
      <c r="BM222" s="112"/>
      <c r="BN222" s="112"/>
      <c r="BO222" s="112"/>
      <c r="BP222" s="112"/>
      <c r="BQ222" s="112"/>
      <c r="BR222" s="112"/>
      <c r="BS222" s="112"/>
      <c r="BT222" s="112"/>
      <c r="BU222" s="112"/>
      <c r="BV222" s="112"/>
      <c r="BW222" s="112"/>
      <c r="BX222" s="112"/>
      <c r="BY222" s="112"/>
      <c r="BZ222" s="112"/>
      <c r="CA222" s="112"/>
      <c r="CB222" s="112"/>
      <c r="CC222" s="112"/>
      <c r="CD222" s="112"/>
      <c r="CE222" s="112"/>
    </row>
    <row r="223" spans="1:8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122"/>
      <c r="AJ223" s="122"/>
      <c r="AK223" s="122"/>
      <c r="AL223" s="122"/>
      <c r="AM223" s="122"/>
      <c r="AN223" s="122"/>
      <c r="AO223" s="122"/>
      <c r="AP223" s="122"/>
      <c r="AQ223" s="122"/>
      <c r="AR223" s="122"/>
      <c r="AS223" s="121">
        <f t="shared" si="50"/>
        <v>45147</v>
      </c>
      <c r="AT223" s="112"/>
      <c r="AU223" s="112"/>
      <c r="AV223" s="112"/>
      <c r="AW223" s="112"/>
      <c r="AX223" s="112"/>
      <c r="AY223" s="112"/>
      <c r="AZ223" s="112"/>
      <c r="BA223" s="112"/>
      <c r="BB223" s="112"/>
      <c r="BC223" s="112"/>
      <c r="BD223" s="112"/>
      <c r="BE223" s="112"/>
      <c r="BF223" s="112"/>
      <c r="BG223" s="112"/>
      <c r="BH223" s="112"/>
      <c r="BI223" s="112"/>
      <c r="BJ223" s="112"/>
      <c r="BK223" s="112"/>
      <c r="BL223" s="112"/>
      <c r="BM223" s="112"/>
      <c r="BN223" s="112"/>
      <c r="BO223" s="112"/>
      <c r="BP223" s="112"/>
      <c r="BQ223" s="112"/>
      <c r="BR223" s="112"/>
      <c r="BS223" s="112"/>
      <c r="BT223" s="112"/>
      <c r="BU223" s="112"/>
      <c r="BV223" s="112"/>
      <c r="BW223" s="112"/>
      <c r="BX223" s="112"/>
      <c r="BY223" s="112"/>
      <c r="BZ223" s="112"/>
      <c r="CA223" s="112"/>
      <c r="CB223" s="112"/>
      <c r="CC223" s="112"/>
      <c r="CD223" s="112"/>
      <c r="CE223" s="112"/>
    </row>
    <row r="224" spans="1:8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122"/>
      <c r="AJ224" s="122"/>
      <c r="AK224" s="122"/>
      <c r="AL224" s="122"/>
      <c r="AM224" s="122"/>
      <c r="AN224" s="122"/>
      <c r="AO224" s="122"/>
      <c r="AP224" s="122"/>
      <c r="AQ224" s="122"/>
      <c r="AR224" s="122"/>
      <c r="AS224" s="121">
        <f t="shared" si="50"/>
        <v>45148</v>
      </c>
      <c r="AT224" s="112"/>
      <c r="AU224" s="112"/>
      <c r="AV224" s="112"/>
      <c r="AW224" s="112"/>
      <c r="AX224" s="112"/>
      <c r="AY224" s="112"/>
      <c r="AZ224" s="112"/>
      <c r="BA224" s="112"/>
      <c r="BB224" s="112"/>
      <c r="BC224" s="112"/>
      <c r="BD224" s="112"/>
      <c r="BE224" s="112"/>
      <c r="BF224" s="112"/>
      <c r="BG224" s="112"/>
      <c r="BH224" s="112"/>
      <c r="BI224" s="112"/>
      <c r="BJ224" s="112"/>
      <c r="BK224" s="112"/>
      <c r="BL224" s="112"/>
      <c r="BM224" s="112"/>
      <c r="BN224" s="112"/>
      <c r="BO224" s="112"/>
      <c r="BP224" s="112"/>
      <c r="BQ224" s="112"/>
      <c r="BR224" s="112"/>
      <c r="BS224" s="112"/>
      <c r="BT224" s="112"/>
      <c r="BU224" s="112"/>
      <c r="BV224" s="112"/>
      <c r="BW224" s="112"/>
      <c r="BX224" s="112"/>
      <c r="BY224" s="112"/>
      <c r="BZ224" s="112"/>
      <c r="CA224" s="112"/>
      <c r="CB224" s="112"/>
      <c r="CC224" s="112"/>
      <c r="CD224" s="112"/>
      <c r="CE224" s="112"/>
    </row>
    <row r="225" spans="1:8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22"/>
      <c r="AM225" s="122"/>
      <c r="AN225" s="122"/>
      <c r="AO225" s="122"/>
      <c r="AP225" s="122"/>
      <c r="AQ225" s="122"/>
      <c r="AR225" s="122"/>
      <c r="AS225" s="121">
        <f t="shared" si="50"/>
        <v>45149</v>
      </c>
      <c r="AT225" s="112"/>
      <c r="AU225" s="112"/>
      <c r="AV225" s="112"/>
      <c r="AW225" s="112"/>
      <c r="AX225" s="112"/>
      <c r="AY225" s="112"/>
      <c r="AZ225" s="112"/>
      <c r="BA225" s="112"/>
      <c r="BB225" s="112"/>
      <c r="BC225" s="112"/>
      <c r="BD225" s="112"/>
      <c r="BE225" s="112"/>
      <c r="BF225" s="112"/>
      <c r="BG225" s="112"/>
      <c r="BH225" s="112"/>
      <c r="BI225" s="112"/>
      <c r="BJ225" s="112"/>
      <c r="BK225" s="112"/>
      <c r="BL225" s="112"/>
      <c r="BM225" s="112"/>
      <c r="BN225" s="112"/>
      <c r="BO225" s="112"/>
      <c r="BP225" s="112"/>
      <c r="BQ225" s="112"/>
      <c r="BR225" s="112"/>
      <c r="BS225" s="112"/>
      <c r="BT225" s="112"/>
      <c r="BU225" s="112"/>
      <c r="BV225" s="112"/>
      <c r="BW225" s="112"/>
      <c r="BX225" s="112"/>
      <c r="BY225" s="112"/>
      <c r="BZ225" s="112"/>
      <c r="CA225" s="112"/>
      <c r="CB225" s="112"/>
      <c r="CC225" s="112"/>
      <c r="CD225" s="112"/>
      <c r="CE225" s="112"/>
    </row>
    <row r="226" spans="1:8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122"/>
      <c r="AJ226" s="122"/>
      <c r="AK226" s="122"/>
      <c r="AL226" s="122"/>
      <c r="AM226" s="122"/>
      <c r="AN226" s="122"/>
      <c r="AO226" s="122"/>
      <c r="AP226" s="122"/>
      <c r="AQ226" s="122"/>
      <c r="AR226" s="122"/>
      <c r="AS226" s="121">
        <f t="shared" ref="AS226:AS290" si="51">SUM(AS225+1)</f>
        <v>45150</v>
      </c>
      <c r="AT226" s="112"/>
      <c r="AU226" s="112"/>
      <c r="AV226" s="112"/>
      <c r="AW226" s="112"/>
      <c r="AX226" s="112"/>
      <c r="AY226" s="112"/>
      <c r="AZ226" s="112"/>
      <c r="BA226" s="112"/>
      <c r="BB226" s="112"/>
      <c r="BC226" s="112"/>
      <c r="BD226" s="112"/>
      <c r="BE226" s="112"/>
      <c r="BF226" s="112"/>
      <c r="BG226" s="112"/>
      <c r="BH226" s="112"/>
      <c r="BI226" s="112"/>
      <c r="BJ226" s="112"/>
      <c r="BK226" s="112"/>
      <c r="BL226" s="112"/>
      <c r="BM226" s="112"/>
      <c r="BN226" s="112"/>
      <c r="BO226" s="112"/>
      <c r="BP226" s="112"/>
      <c r="BQ226" s="112"/>
      <c r="BR226" s="112"/>
      <c r="BS226" s="112"/>
      <c r="BT226" s="112"/>
      <c r="BU226" s="112"/>
      <c r="BV226" s="112"/>
      <c r="BW226" s="112"/>
      <c r="BX226" s="112"/>
      <c r="BY226" s="112"/>
      <c r="BZ226" s="112"/>
      <c r="CA226" s="112"/>
      <c r="CB226" s="112"/>
      <c r="CC226" s="112"/>
      <c r="CD226" s="112"/>
      <c r="CE226" s="112"/>
    </row>
    <row r="227" spans="1:8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122"/>
      <c r="AJ227" s="122"/>
      <c r="AK227" s="122"/>
      <c r="AL227" s="122"/>
      <c r="AM227" s="122"/>
      <c r="AN227" s="122"/>
      <c r="AO227" s="122"/>
      <c r="AP227" s="122"/>
      <c r="AQ227" s="122"/>
      <c r="AR227" s="122"/>
      <c r="AS227" s="121">
        <f t="shared" si="51"/>
        <v>45151</v>
      </c>
      <c r="AT227" s="112"/>
      <c r="AU227" s="112"/>
      <c r="AV227" s="112"/>
      <c r="AW227" s="112"/>
      <c r="AX227" s="112"/>
      <c r="AY227" s="112"/>
      <c r="AZ227" s="112"/>
      <c r="BA227" s="112"/>
      <c r="BB227" s="112"/>
      <c r="BC227" s="112"/>
      <c r="BD227" s="112"/>
      <c r="BE227" s="112"/>
      <c r="BF227" s="112"/>
      <c r="BG227" s="112"/>
      <c r="BH227" s="112"/>
      <c r="BI227" s="112"/>
      <c r="BJ227" s="112"/>
      <c r="BK227" s="112"/>
      <c r="BL227" s="112"/>
      <c r="BM227" s="112"/>
      <c r="BN227" s="112"/>
      <c r="BO227" s="112"/>
      <c r="BP227" s="112"/>
      <c r="BQ227" s="112"/>
      <c r="BR227" s="112"/>
      <c r="BS227" s="112"/>
      <c r="BT227" s="112"/>
      <c r="BU227" s="112"/>
      <c r="BV227" s="112"/>
      <c r="BW227" s="112"/>
      <c r="BX227" s="112"/>
      <c r="BY227" s="112"/>
      <c r="BZ227" s="112"/>
      <c r="CA227" s="112"/>
      <c r="CB227" s="112"/>
      <c r="CC227" s="112"/>
      <c r="CD227" s="112"/>
      <c r="CE227" s="112"/>
    </row>
    <row r="228" spans="1:8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22"/>
      <c r="AM228" s="122"/>
      <c r="AN228" s="122"/>
      <c r="AO228" s="122"/>
      <c r="AP228" s="122"/>
      <c r="AQ228" s="122"/>
      <c r="AR228" s="122"/>
      <c r="AS228" s="121">
        <f t="shared" si="51"/>
        <v>45152</v>
      </c>
      <c r="AT228" s="112"/>
      <c r="AU228" s="112"/>
      <c r="AV228" s="112"/>
      <c r="AW228" s="112"/>
      <c r="AX228" s="112"/>
      <c r="AY228" s="112"/>
      <c r="AZ228" s="112"/>
      <c r="BA228" s="112"/>
      <c r="BB228" s="112"/>
      <c r="BC228" s="112"/>
      <c r="BD228" s="112"/>
      <c r="BE228" s="112"/>
      <c r="BF228" s="112"/>
      <c r="BG228" s="112"/>
      <c r="BH228" s="112"/>
      <c r="BI228" s="112"/>
      <c r="BJ228" s="112"/>
      <c r="BK228" s="112"/>
      <c r="BL228" s="112"/>
      <c r="BM228" s="112"/>
      <c r="BN228" s="112"/>
      <c r="BO228" s="112"/>
      <c r="BP228" s="112"/>
      <c r="BQ228" s="112"/>
      <c r="BR228" s="112"/>
      <c r="BS228" s="112"/>
      <c r="BT228" s="112"/>
      <c r="BU228" s="112"/>
      <c r="BV228" s="112"/>
      <c r="BW228" s="112"/>
      <c r="BX228" s="112"/>
      <c r="BY228" s="112"/>
      <c r="BZ228" s="112"/>
      <c r="CA228" s="112"/>
      <c r="CB228" s="112"/>
      <c r="CC228" s="112"/>
      <c r="CD228" s="112"/>
      <c r="CE228" s="112"/>
    </row>
    <row r="229" spans="1:8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122"/>
      <c r="AJ229" s="122"/>
      <c r="AK229" s="122"/>
      <c r="AL229" s="122"/>
      <c r="AM229" s="122"/>
      <c r="AN229" s="122"/>
      <c r="AO229" s="122"/>
      <c r="AP229" s="122"/>
      <c r="AQ229" s="122"/>
      <c r="AR229" s="122"/>
      <c r="AS229" s="121">
        <f t="shared" si="51"/>
        <v>45153</v>
      </c>
      <c r="AT229" s="112"/>
      <c r="AU229" s="112"/>
      <c r="AV229" s="112"/>
      <c r="AW229" s="112"/>
      <c r="AX229" s="112"/>
      <c r="AY229" s="112"/>
      <c r="AZ229" s="112"/>
      <c r="BA229" s="112"/>
      <c r="BB229" s="112"/>
      <c r="BC229" s="112"/>
      <c r="BD229" s="112"/>
      <c r="BE229" s="112"/>
      <c r="BF229" s="112"/>
      <c r="BG229" s="112"/>
      <c r="BH229" s="112"/>
      <c r="BI229" s="112"/>
      <c r="BJ229" s="112"/>
      <c r="BK229" s="112"/>
      <c r="BL229" s="112"/>
      <c r="BM229" s="112"/>
      <c r="BN229" s="112"/>
      <c r="BO229" s="112"/>
      <c r="BP229" s="112"/>
      <c r="BQ229" s="112"/>
      <c r="BR229" s="112"/>
      <c r="BS229" s="112"/>
      <c r="BT229" s="112"/>
      <c r="BU229" s="112"/>
      <c r="BV229" s="112"/>
      <c r="BW229" s="112"/>
      <c r="BX229" s="112"/>
      <c r="BY229" s="112"/>
      <c r="BZ229" s="112"/>
      <c r="CA229" s="112"/>
      <c r="CB229" s="112"/>
      <c r="CC229" s="112"/>
      <c r="CD229" s="112"/>
      <c r="CE229" s="112"/>
    </row>
    <row r="230" spans="1:8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122"/>
      <c r="AJ230" s="122"/>
      <c r="AK230" s="122"/>
      <c r="AL230" s="122"/>
      <c r="AM230" s="122"/>
      <c r="AN230" s="122"/>
      <c r="AO230" s="122"/>
      <c r="AP230" s="122"/>
      <c r="AQ230" s="122"/>
      <c r="AR230" s="122"/>
      <c r="AS230" s="121">
        <f t="shared" si="51"/>
        <v>45154</v>
      </c>
      <c r="AT230" s="112"/>
      <c r="AU230" s="112"/>
      <c r="AV230" s="112"/>
      <c r="AW230" s="112"/>
      <c r="AX230" s="112"/>
      <c r="AY230" s="112"/>
      <c r="AZ230" s="112"/>
      <c r="BA230" s="112"/>
      <c r="BB230" s="112"/>
      <c r="BC230" s="112"/>
      <c r="BD230" s="112"/>
      <c r="BE230" s="112"/>
      <c r="BF230" s="112"/>
      <c r="BG230" s="112"/>
      <c r="BH230" s="112"/>
      <c r="BI230" s="112"/>
      <c r="BJ230" s="112"/>
      <c r="BK230" s="112"/>
      <c r="BL230" s="112"/>
      <c r="BM230" s="112"/>
      <c r="BN230" s="112"/>
      <c r="BO230" s="112"/>
      <c r="BP230" s="112"/>
      <c r="BQ230" s="112"/>
      <c r="BR230" s="112"/>
      <c r="BS230" s="112"/>
      <c r="BT230" s="112"/>
      <c r="BU230" s="112"/>
      <c r="BV230" s="112"/>
      <c r="BW230" s="112"/>
      <c r="BX230" s="112"/>
      <c r="BY230" s="112"/>
      <c r="BZ230" s="112"/>
      <c r="CA230" s="112"/>
      <c r="CB230" s="112"/>
      <c r="CC230" s="112"/>
      <c r="CD230" s="112"/>
      <c r="CE230" s="112"/>
    </row>
    <row r="231" spans="1:8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122"/>
      <c r="AJ231" s="122"/>
      <c r="AK231" s="122"/>
      <c r="AL231" s="122"/>
      <c r="AM231" s="122"/>
      <c r="AN231" s="122"/>
      <c r="AO231" s="122"/>
      <c r="AP231" s="122"/>
      <c r="AQ231" s="122"/>
      <c r="AR231" s="122"/>
      <c r="AS231" s="121">
        <f t="shared" si="51"/>
        <v>45155</v>
      </c>
      <c r="AT231" s="112"/>
      <c r="AU231" s="112"/>
      <c r="AV231" s="112"/>
      <c r="AW231" s="112"/>
      <c r="AX231" s="112"/>
      <c r="AY231" s="112"/>
      <c r="AZ231" s="112"/>
      <c r="BA231" s="112"/>
      <c r="BB231" s="112"/>
      <c r="BC231" s="112"/>
      <c r="BD231" s="112"/>
      <c r="BE231" s="112"/>
      <c r="BF231" s="112"/>
      <c r="BG231" s="112"/>
      <c r="BH231" s="112"/>
      <c r="BI231" s="112"/>
      <c r="BJ231" s="112"/>
      <c r="BK231" s="112"/>
      <c r="BL231" s="112"/>
      <c r="BM231" s="112"/>
      <c r="BN231" s="112"/>
      <c r="BO231" s="112"/>
      <c r="BP231" s="112"/>
      <c r="BQ231" s="112"/>
      <c r="BR231" s="112"/>
      <c r="BS231" s="112"/>
      <c r="BT231" s="112"/>
      <c r="BU231" s="112"/>
      <c r="BV231" s="112"/>
      <c r="BW231" s="112"/>
      <c r="BX231" s="112"/>
      <c r="BY231" s="112"/>
      <c r="BZ231" s="112"/>
      <c r="CA231" s="112"/>
      <c r="CB231" s="112"/>
      <c r="CC231" s="112"/>
      <c r="CD231" s="112"/>
      <c r="CE231" s="112"/>
    </row>
    <row r="232" spans="1:8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122"/>
      <c r="AJ232" s="122"/>
      <c r="AK232" s="122"/>
      <c r="AL232" s="122"/>
      <c r="AM232" s="122"/>
      <c r="AN232" s="122"/>
      <c r="AO232" s="122"/>
      <c r="AP232" s="122"/>
      <c r="AQ232" s="122"/>
      <c r="AR232" s="122"/>
      <c r="AS232" s="121">
        <f t="shared" si="51"/>
        <v>45156</v>
      </c>
      <c r="AT232" s="112"/>
      <c r="AU232" s="112"/>
      <c r="AV232" s="112"/>
      <c r="AW232" s="112"/>
      <c r="AX232" s="112"/>
      <c r="AY232" s="112"/>
      <c r="AZ232" s="112"/>
      <c r="BA232" s="112"/>
      <c r="BB232" s="112"/>
      <c r="BC232" s="112"/>
      <c r="BD232" s="112"/>
      <c r="BE232" s="112"/>
      <c r="BF232" s="112"/>
      <c r="BG232" s="112"/>
      <c r="BH232" s="112"/>
      <c r="BI232" s="112"/>
      <c r="BJ232" s="112"/>
      <c r="BK232" s="112"/>
      <c r="BL232" s="112"/>
      <c r="BM232" s="112"/>
      <c r="BN232" s="112"/>
      <c r="BO232" s="112"/>
      <c r="BP232" s="112"/>
      <c r="BQ232" s="112"/>
      <c r="BR232" s="112"/>
      <c r="BS232" s="112"/>
      <c r="BT232" s="112"/>
      <c r="BU232" s="112"/>
      <c r="BV232" s="112"/>
      <c r="BW232" s="112"/>
      <c r="BX232" s="112"/>
      <c r="BY232" s="112"/>
      <c r="BZ232" s="112"/>
      <c r="CA232" s="112"/>
      <c r="CB232" s="112"/>
      <c r="CC232" s="112"/>
      <c r="CD232" s="112"/>
      <c r="CE232" s="112"/>
    </row>
    <row r="233" spans="1:8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122"/>
      <c r="AJ233" s="122"/>
      <c r="AK233" s="122"/>
      <c r="AL233" s="122"/>
      <c r="AM233" s="122"/>
      <c r="AN233" s="122"/>
      <c r="AO233" s="122"/>
      <c r="AP233" s="122"/>
      <c r="AQ233" s="122"/>
      <c r="AR233" s="122"/>
      <c r="AS233" s="121">
        <f t="shared" si="51"/>
        <v>45157</v>
      </c>
      <c r="AT233" s="112"/>
      <c r="AU233" s="112"/>
      <c r="AV233" s="112"/>
      <c r="AW233" s="112"/>
      <c r="AX233" s="112"/>
      <c r="AY233" s="112"/>
      <c r="AZ233" s="112"/>
      <c r="BA233" s="112"/>
      <c r="BB233" s="112"/>
      <c r="BC233" s="112"/>
      <c r="BD233" s="112"/>
      <c r="BE233" s="112"/>
      <c r="BF233" s="112"/>
      <c r="BG233" s="112"/>
      <c r="BH233" s="112"/>
      <c r="BI233" s="112"/>
      <c r="BJ233" s="112"/>
      <c r="BK233" s="112"/>
      <c r="BL233" s="112"/>
      <c r="BM233" s="112"/>
      <c r="BN233" s="112"/>
      <c r="BO233" s="112"/>
      <c r="BP233" s="112"/>
      <c r="BQ233" s="112"/>
      <c r="BR233" s="112"/>
      <c r="BS233" s="112"/>
      <c r="BT233" s="112"/>
      <c r="BU233" s="112"/>
      <c r="BV233" s="112"/>
      <c r="BW233" s="112"/>
      <c r="BX233" s="112"/>
      <c r="BY233" s="112"/>
      <c r="BZ233" s="112"/>
      <c r="CA233" s="112"/>
      <c r="CB233" s="112"/>
      <c r="CC233" s="112"/>
      <c r="CD233" s="112"/>
      <c r="CE233" s="112"/>
    </row>
    <row r="234" spans="1:8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122"/>
      <c r="AJ234" s="122"/>
      <c r="AK234" s="122"/>
      <c r="AL234" s="122"/>
      <c r="AM234" s="122"/>
      <c r="AN234" s="122"/>
      <c r="AO234" s="122"/>
      <c r="AP234" s="122"/>
      <c r="AQ234" s="122"/>
      <c r="AR234" s="122"/>
      <c r="AS234" s="121">
        <f t="shared" si="51"/>
        <v>45158</v>
      </c>
      <c r="AT234" s="112"/>
      <c r="AU234" s="112"/>
      <c r="AV234" s="112"/>
      <c r="AW234" s="112"/>
      <c r="AX234" s="112"/>
      <c r="AY234" s="112"/>
      <c r="AZ234" s="112"/>
      <c r="BA234" s="112"/>
      <c r="BB234" s="112"/>
      <c r="BC234" s="112"/>
      <c r="BD234" s="112"/>
      <c r="BE234" s="112"/>
      <c r="BF234" s="112"/>
      <c r="BG234" s="112"/>
      <c r="BH234" s="112"/>
      <c r="BI234" s="112"/>
      <c r="BJ234" s="112"/>
      <c r="BK234" s="112"/>
      <c r="BL234" s="112"/>
      <c r="BM234" s="112"/>
      <c r="BN234" s="112"/>
      <c r="BO234" s="112"/>
      <c r="BP234" s="112"/>
      <c r="BQ234" s="112"/>
      <c r="BR234" s="112"/>
      <c r="BS234" s="112"/>
      <c r="BT234" s="112"/>
      <c r="BU234" s="112"/>
      <c r="BV234" s="112"/>
      <c r="BW234" s="112"/>
      <c r="BX234" s="112"/>
      <c r="BY234" s="112"/>
      <c r="BZ234" s="112"/>
      <c r="CA234" s="112"/>
      <c r="CB234" s="112"/>
      <c r="CC234" s="112"/>
      <c r="CD234" s="112"/>
      <c r="CE234" s="112"/>
    </row>
    <row r="235" spans="1:8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122"/>
      <c r="AJ235" s="122"/>
      <c r="AK235" s="122"/>
      <c r="AL235" s="122"/>
      <c r="AM235" s="122"/>
      <c r="AN235" s="122"/>
      <c r="AO235" s="122"/>
      <c r="AP235" s="122"/>
      <c r="AQ235" s="122"/>
      <c r="AR235" s="122"/>
      <c r="AS235" s="121">
        <f t="shared" si="51"/>
        <v>45159</v>
      </c>
      <c r="AT235" s="112"/>
      <c r="AU235" s="112"/>
      <c r="AV235" s="112"/>
      <c r="AW235" s="112"/>
      <c r="AX235" s="112"/>
      <c r="AY235" s="112"/>
      <c r="AZ235" s="112"/>
      <c r="BA235" s="112"/>
      <c r="BB235" s="112"/>
      <c r="BC235" s="112"/>
      <c r="BD235" s="112"/>
      <c r="BE235" s="112"/>
      <c r="BF235" s="112"/>
      <c r="BG235" s="112"/>
      <c r="BH235" s="112"/>
      <c r="BI235" s="112"/>
      <c r="BJ235" s="112"/>
      <c r="BK235" s="112"/>
      <c r="BL235" s="112"/>
      <c r="BM235" s="112"/>
      <c r="BN235" s="112"/>
      <c r="BO235" s="112"/>
      <c r="BP235" s="112"/>
      <c r="BQ235" s="112"/>
      <c r="BR235" s="112"/>
      <c r="BS235" s="112"/>
      <c r="BT235" s="112"/>
      <c r="BU235" s="112"/>
      <c r="BV235" s="112"/>
      <c r="BW235" s="112"/>
      <c r="BX235" s="112"/>
      <c r="BY235" s="112"/>
      <c r="BZ235" s="112"/>
      <c r="CA235" s="112"/>
      <c r="CB235" s="112"/>
      <c r="CC235" s="112"/>
      <c r="CD235" s="112"/>
      <c r="CE235" s="112"/>
    </row>
    <row r="236" spans="1:8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122"/>
      <c r="AJ236" s="122"/>
      <c r="AK236" s="122"/>
      <c r="AL236" s="122"/>
      <c r="AM236" s="122"/>
      <c r="AN236" s="122"/>
      <c r="AO236" s="122"/>
      <c r="AP236" s="122"/>
      <c r="AQ236" s="122"/>
      <c r="AR236" s="122"/>
      <c r="AS236" s="121">
        <f t="shared" si="51"/>
        <v>45160</v>
      </c>
      <c r="AT236" s="112"/>
      <c r="AU236" s="112"/>
      <c r="AV236" s="112"/>
      <c r="AW236" s="112"/>
      <c r="AX236" s="112"/>
      <c r="AY236" s="112"/>
      <c r="AZ236" s="112"/>
      <c r="BA236" s="112"/>
      <c r="BB236" s="112"/>
      <c r="BC236" s="112"/>
      <c r="BD236" s="112"/>
      <c r="BE236" s="112"/>
      <c r="BF236" s="112"/>
      <c r="BG236" s="112"/>
      <c r="BH236" s="112"/>
      <c r="BI236" s="112"/>
      <c r="BJ236" s="112"/>
      <c r="BK236" s="112"/>
      <c r="BL236" s="112"/>
      <c r="BM236" s="112"/>
      <c r="BN236" s="112"/>
      <c r="BO236" s="112"/>
      <c r="BP236" s="112"/>
      <c r="BQ236" s="112"/>
      <c r="BR236" s="112"/>
      <c r="BS236" s="112"/>
      <c r="BT236" s="112"/>
      <c r="BU236" s="112"/>
      <c r="BV236" s="112"/>
      <c r="BW236" s="112"/>
      <c r="BX236" s="112"/>
      <c r="BY236" s="112"/>
      <c r="BZ236" s="112"/>
      <c r="CA236" s="112"/>
      <c r="CB236" s="112"/>
      <c r="CC236" s="112"/>
      <c r="CD236" s="112"/>
      <c r="CE236" s="112"/>
    </row>
    <row r="237" spans="1:8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122"/>
      <c r="AJ237" s="122"/>
      <c r="AK237" s="122"/>
      <c r="AL237" s="122"/>
      <c r="AM237" s="122"/>
      <c r="AN237" s="122"/>
      <c r="AO237" s="122"/>
      <c r="AP237" s="122"/>
      <c r="AQ237" s="122"/>
      <c r="AR237" s="122"/>
      <c r="AS237" s="121">
        <f t="shared" si="51"/>
        <v>45161</v>
      </c>
      <c r="AT237" s="112"/>
      <c r="AU237" s="112"/>
      <c r="AV237" s="112"/>
      <c r="AW237" s="112"/>
      <c r="AX237" s="112"/>
      <c r="AY237" s="112"/>
      <c r="AZ237" s="112"/>
      <c r="BA237" s="112"/>
      <c r="BB237" s="112"/>
      <c r="BC237" s="112"/>
      <c r="BD237" s="112"/>
      <c r="BE237" s="112"/>
      <c r="BF237" s="112"/>
      <c r="BG237" s="112"/>
      <c r="BH237" s="112"/>
      <c r="BI237" s="112"/>
      <c r="BJ237" s="112"/>
      <c r="BK237" s="112"/>
      <c r="BL237" s="112"/>
      <c r="BM237" s="112"/>
      <c r="BN237" s="112"/>
      <c r="BO237" s="112"/>
      <c r="BP237" s="112"/>
      <c r="BQ237" s="112"/>
      <c r="BR237" s="112"/>
      <c r="BS237" s="112"/>
      <c r="BT237" s="112"/>
      <c r="BU237" s="112"/>
      <c r="BV237" s="112"/>
      <c r="BW237" s="112"/>
      <c r="BX237" s="112"/>
      <c r="BY237" s="112"/>
      <c r="BZ237" s="112"/>
      <c r="CA237" s="112"/>
      <c r="CB237" s="112"/>
      <c r="CC237" s="112"/>
      <c r="CD237" s="112"/>
      <c r="CE237" s="112"/>
    </row>
    <row r="238" spans="1:8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122"/>
      <c r="AJ238" s="122"/>
      <c r="AK238" s="122"/>
      <c r="AL238" s="122"/>
      <c r="AM238" s="122"/>
      <c r="AN238" s="122"/>
      <c r="AO238" s="122"/>
      <c r="AP238" s="122"/>
      <c r="AQ238" s="122"/>
      <c r="AR238" s="122"/>
      <c r="AS238" s="121">
        <f t="shared" si="51"/>
        <v>45162</v>
      </c>
      <c r="AT238" s="112"/>
      <c r="AU238" s="112"/>
      <c r="AV238" s="112"/>
      <c r="AW238" s="112"/>
      <c r="AX238" s="112"/>
      <c r="AY238" s="112"/>
      <c r="AZ238" s="112"/>
      <c r="BA238" s="112"/>
      <c r="BB238" s="112"/>
      <c r="BC238" s="112"/>
      <c r="BD238" s="112"/>
      <c r="BE238" s="112"/>
      <c r="BF238" s="112"/>
      <c r="BG238" s="112"/>
      <c r="BH238" s="112"/>
      <c r="BI238" s="112"/>
      <c r="BJ238" s="112"/>
      <c r="BK238" s="112"/>
      <c r="BL238" s="112"/>
      <c r="BM238" s="112"/>
      <c r="BN238" s="112"/>
      <c r="BO238" s="112"/>
      <c r="BP238" s="112"/>
      <c r="BQ238" s="112"/>
      <c r="BR238" s="112"/>
      <c r="BS238" s="112"/>
      <c r="BT238" s="112"/>
      <c r="BU238" s="112"/>
      <c r="BV238" s="112"/>
      <c r="BW238" s="112"/>
      <c r="BX238" s="112"/>
      <c r="BY238" s="112"/>
      <c r="BZ238" s="112"/>
      <c r="CA238" s="112"/>
      <c r="CB238" s="112"/>
      <c r="CC238" s="112"/>
      <c r="CD238" s="112"/>
      <c r="CE238" s="112"/>
    </row>
    <row r="239" spans="1:8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122"/>
      <c r="AJ239" s="122"/>
      <c r="AK239" s="122"/>
      <c r="AL239" s="122"/>
      <c r="AM239" s="122"/>
      <c r="AN239" s="122"/>
      <c r="AO239" s="122"/>
      <c r="AP239" s="122"/>
      <c r="AQ239" s="122"/>
      <c r="AR239" s="122"/>
      <c r="AS239" s="121">
        <f t="shared" si="51"/>
        <v>45163</v>
      </c>
      <c r="AT239" s="112"/>
      <c r="AU239" s="112"/>
      <c r="AV239" s="112"/>
      <c r="AW239" s="112"/>
      <c r="AX239" s="112"/>
      <c r="AY239" s="112"/>
      <c r="AZ239" s="112"/>
      <c r="BA239" s="112"/>
      <c r="BB239" s="112"/>
      <c r="BC239" s="112"/>
      <c r="BD239" s="112"/>
      <c r="BE239" s="112"/>
      <c r="BF239" s="112"/>
      <c r="BG239" s="112"/>
      <c r="BH239" s="112"/>
      <c r="BI239" s="112"/>
      <c r="BJ239" s="112"/>
      <c r="BK239" s="112"/>
      <c r="BL239" s="112"/>
      <c r="BM239" s="112"/>
      <c r="BN239" s="112"/>
      <c r="BO239" s="112"/>
      <c r="BP239" s="112"/>
      <c r="BQ239" s="112"/>
      <c r="BR239" s="112"/>
      <c r="BS239" s="112"/>
      <c r="BT239" s="112"/>
      <c r="BU239" s="112"/>
      <c r="BV239" s="112"/>
      <c r="BW239" s="112"/>
      <c r="BX239" s="112"/>
      <c r="BY239" s="112"/>
      <c r="BZ239" s="112"/>
      <c r="CA239" s="112"/>
      <c r="CB239" s="112"/>
      <c r="CC239" s="112"/>
      <c r="CD239" s="112"/>
      <c r="CE239" s="112"/>
    </row>
    <row r="240" spans="1:8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122"/>
      <c r="AJ240" s="122"/>
      <c r="AK240" s="122"/>
      <c r="AL240" s="122"/>
      <c r="AM240" s="122"/>
      <c r="AN240" s="122"/>
      <c r="AO240" s="122"/>
      <c r="AP240" s="122"/>
      <c r="AQ240" s="122"/>
      <c r="AR240" s="122"/>
      <c r="AS240" s="121">
        <f t="shared" si="51"/>
        <v>45164</v>
      </c>
      <c r="AT240" s="112"/>
      <c r="AU240" s="112"/>
      <c r="AV240" s="112"/>
      <c r="AW240" s="112"/>
      <c r="AX240" s="112"/>
      <c r="AY240" s="112"/>
      <c r="AZ240" s="112"/>
      <c r="BA240" s="112"/>
      <c r="BB240" s="112"/>
      <c r="BC240" s="112"/>
      <c r="BD240" s="112"/>
      <c r="BE240" s="112"/>
      <c r="BF240" s="112"/>
      <c r="BG240" s="112"/>
      <c r="BH240" s="112"/>
      <c r="BI240" s="112"/>
      <c r="BJ240" s="112"/>
      <c r="BK240" s="112"/>
      <c r="BL240" s="112"/>
      <c r="BM240" s="112"/>
      <c r="BN240" s="112"/>
      <c r="BO240" s="112"/>
      <c r="BP240" s="112"/>
      <c r="BQ240" s="112"/>
      <c r="BR240" s="112"/>
      <c r="BS240" s="112"/>
      <c r="BT240" s="112"/>
      <c r="BU240" s="112"/>
      <c r="BV240" s="112"/>
      <c r="BW240" s="112"/>
      <c r="BX240" s="112"/>
      <c r="BY240" s="112"/>
      <c r="BZ240" s="112"/>
      <c r="CA240" s="112"/>
      <c r="CB240" s="112"/>
      <c r="CC240" s="112"/>
      <c r="CD240" s="112"/>
      <c r="CE240" s="112"/>
    </row>
    <row r="241" spans="1:8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122"/>
      <c r="AJ241" s="122"/>
      <c r="AK241" s="122"/>
      <c r="AL241" s="122"/>
      <c r="AM241" s="122"/>
      <c r="AN241" s="122"/>
      <c r="AO241" s="122"/>
      <c r="AP241" s="122"/>
      <c r="AQ241" s="122"/>
      <c r="AR241" s="122"/>
      <c r="AS241" s="121">
        <f t="shared" si="51"/>
        <v>45165</v>
      </c>
      <c r="AT241" s="112"/>
      <c r="AU241" s="112"/>
      <c r="AV241" s="112"/>
      <c r="AW241" s="112"/>
      <c r="AX241" s="112"/>
      <c r="AY241" s="112"/>
      <c r="AZ241" s="112"/>
      <c r="BA241" s="112"/>
      <c r="BB241" s="112"/>
      <c r="BC241" s="112"/>
      <c r="BD241" s="112"/>
      <c r="BE241" s="112"/>
      <c r="BF241" s="112"/>
      <c r="BG241" s="112"/>
      <c r="BH241" s="112"/>
      <c r="BI241" s="112"/>
      <c r="BJ241" s="112"/>
      <c r="BK241" s="112"/>
      <c r="BL241" s="112"/>
      <c r="BM241" s="112"/>
      <c r="BN241" s="112"/>
      <c r="BO241" s="112"/>
      <c r="BP241" s="112"/>
      <c r="BQ241" s="112"/>
      <c r="BR241" s="112"/>
      <c r="BS241" s="112"/>
      <c r="BT241" s="112"/>
      <c r="BU241" s="112"/>
      <c r="BV241" s="112"/>
      <c r="BW241" s="112"/>
      <c r="BX241" s="112"/>
      <c r="BY241" s="112"/>
      <c r="BZ241" s="112"/>
      <c r="CA241" s="112"/>
      <c r="CB241" s="112"/>
      <c r="CC241" s="112"/>
      <c r="CD241" s="112"/>
      <c r="CE241" s="112"/>
    </row>
    <row r="242" spans="1:8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122"/>
      <c r="AJ242" s="122"/>
      <c r="AK242" s="122"/>
      <c r="AL242" s="122"/>
      <c r="AM242" s="122"/>
      <c r="AN242" s="122"/>
      <c r="AO242" s="122"/>
      <c r="AP242" s="122"/>
      <c r="AQ242" s="122"/>
      <c r="AR242" s="122"/>
      <c r="AS242" s="121">
        <f t="shared" si="51"/>
        <v>45166</v>
      </c>
      <c r="AT242" s="112"/>
      <c r="AU242" s="112"/>
      <c r="AV242" s="112"/>
      <c r="AW242" s="112"/>
      <c r="AX242" s="112"/>
      <c r="AY242" s="112"/>
      <c r="AZ242" s="112"/>
      <c r="BA242" s="112"/>
      <c r="BB242" s="112"/>
      <c r="BC242" s="112"/>
      <c r="BD242" s="112"/>
      <c r="BE242" s="112"/>
      <c r="BF242" s="112"/>
      <c r="BG242" s="112"/>
      <c r="BH242" s="112"/>
      <c r="BI242" s="112"/>
      <c r="BJ242" s="112"/>
      <c r="BK242" s="112"/>
      <c r="BL242" s="112"/>
      <c r="BM242" s="112"/>
      <c r="BN242" s="112"/>
      <c r="BO242" s="112"/>
      <c r="BP242" s="112"/>
      <c r="BQ242" s="112"/>
      <c r="BR242" s="112"/>
      <c r="BS242" s="112"/>
      <c r="BT242" s="112"/>
      <c r="BU242" s="112"/>
      <c r="BV242" s="112"/>
      <c r="BW242" s="112"/>
      <c r="BX242" s="112"/>
      <c r="BY242" s="112"/>
      <c r="BZ242" s="112"/>
      <c r="CA242" s="112"/>
      <c r="CB242" s="112"/>
      <c r="CC242" s="112"/>
      <c r="CD242" s="112"/>
      <c r="CE242" s="112"/>
    </row>
    <row r="243" spans="1:8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122"/>
      <c r="AJ243" s="122"/>
      <c r="AK243" s="122"/>
      <c r="AL243" s="122"/>
      <c r="AM243" s="122"/>
      <c r="AN243" s="122"/>
      <c r="AO243" s="122"/>
      <c r="AP243" s="122"/>
      <c r="AQ243" s="122"/>
      <c r="AR243" s="122"/>
      <c r="AS243" s="121">
        <f t="shared" si="51"/>
        <v>45167</v>
      </c>
      <c r="AT243" s="112"/>
      <c r="AU243" s="112"/>
      <c r="AV243" s="112"/>
      <c r="AW243" s="112"/>
      <c r="AX243" s="112"/>
      <c r="AY243" s="112"/>
      <c r="AZ243" s="112"/>
      <c r="BA243" s="112"/>
      <c r="BB243" s="112"/>
      <c r="BC243" s="112"/>
      <c r="BD243" s="112"/>
      <c r="BE243" s="112"/>
      <c r="BF243" s="112"/>
      <c r="BG243" s="112"/>
      <c r="BH243" s="112"/>
      <c r="BI243" s="112"/>
      <c r="BJ243" s="112"/>
      <c r="BK243" s="112"/>
      <c r="BL243" s="112"/>
      <c r="BM243" s="112"/>
      <c r="BN243" s="112"/>
      <c r="BO243" s="112"/>
      <c r="BP243" s="112"/>
      <c r="BQ243" s="112"/>
      <c r="BR243" s="112"/>
      <c r="BS243" s="112"/>
      <c r="BT243" s="112"/>
      <c r="BU243" s="112"/>
      <c r="BV243" s="112"/>
      <c r="BW243" s="112"/>
      <c r="BX243" s="112"/>
      <c r="BY243" s="112"/>
      <c r="BZ243" s="112"/>
      <c r="CA243" s="112"/>
      <c r="CB243" s="112"/>
      <c r="CC243" s="112"/>
      <c r="CD243" s="112"/>
      <c r="CE243" s="112"/>
    </row>
    <row r="244" spans="1:8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122"/>
      <c r="AJ244" s="122"/>
      <c r="AK244" s="122"/>
      <c r="AL244" s="122"/>
      <c r="AM244" s="122"/>
      <c r="AN244" s="122"/>
      <c r="AO244" s="122"/>
      <c r="AP244" s="122"/>
      <c r="AQ244" s="122"/>
      <c r="AR244" s="122"/>
      <c r="AS244" s="121">
        <f t="shared" si="51"/>
        <v>45168</v>
      </c>
      <c r="AT244" s="112"/>
      <c r="AU244" s="112"/>
      <c r="AV244" s="112"/>
      <c r="AW244" s="112"/>
      <c r="AX244" s="112"/>
      <c r="AY244" s="112"/>
      <c r="AZ244" s="112"/>
      <c r="BA244" s="112"/>
      <c r="BB244" s="112"/>
      <c r="BC244" s="112"/>
      <c r="BD244" s="112"/>
      <c r="BE244" s="112"/>
      <c r="BF244" s="112"/>
      <c r="BG244" s="112"/>
      <c r="BH244" s="112"/>
      <c r="BI244" s="112"/>
      <c r="BJ244" s="112"/>
      <c r="BK244" s="112"/>
      <c r="BL244" s="112"/>
      <c r="BM244" s="112"/>
      <c r="BN244" s="112"/>
      <c r="BO244" s="112"/>
      <c r="BP244" s="112"/>
      <c r="BQ244" s="112"/>
      <c r="BR244" s="112"/>
      <c r="BS244" s="112"/>
      <c r="BT244" s="112"/>
      <c r="BU244" s="112"/>
      <c r="BV244" s="112"/>
      <c r="BW244" s="112"/>
      <c r="BX244" s="112"/>
      <c r="BY244" s="112"/>
      <c r="BZ244" s="112"/>
      <c r="CA244" s="112"/>
      <c r="CB244" s="112"/>
      <c r="CC244" s="112"/>
      <c r="CD244" s="112"/>
      <c r="CE244" s="112"/>
    </row>
    <row r="245" spans="1:8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122"/>
      <c r="AJ245" s="122"/>
      <c r="AK245" s="122"/>
      <c r="AL245" s="122"/>
      <c r="AM245" s="122"/>
      <c r="AN245" s="122"/>
      <c r="AO245" s="122"/>
      <c r="AP245" s="122"/>
      <c r="AQ245" s="122"/>
      <c r="AR245" s="122"/>
      <c r="AS245" s="121">
        <f t="shared" si="51"/>
        <v>45169</v>
      </c>
      <c r="AT245" s="112"/>
      <c r="AU245" s="112"/>
      <c r="AV245" s="112"/>
      <c r="AW245" s="112"/>
      <c r="AX245" s="112"/>
      <c r="AY245" s="112"/>
      <c r="AZ245" s="112"/>
      <c r="BA245" s="112"/>
      <c r="BB245" s="112"/>
      <c r="BC245" s="112"/>
      <c r="BD245" s="112"/>
      <c r="BE245" s="112"/>
      <c r="BF245" s="112"/>
      <c r="BG245" s="112"/>
      <c r="BH245" s="112"/>
      <c r="BI245" s="112"/>
      <c r="BJ245" s="112"/>
      <c r="BK245" s="112"/>
      <c r="BL245" s="112"/>
      <c r="BM245" s="112"/>
      <c r="BN245" s="112"/>
      <c r="BO245" s="112"/>
      <c r="BP245" s="112"/>
      <c r="BQ245" s="112"/>
      <c r="BR245" s="112"/>
      <c r="BS245" s="112"/>
      <c r="BT245" s="112"/>
      <c r="BU245" s="112"/>
      <c r="BV245" s="112"/>
      <c r="BW245" s="112"/>
      <c r="BX245" s="112"/>
      <c r="BY245" s="112"/>
      <c r="BZ245" s="112"/>
      <c r="CA245" s="112"/>
      <c r="CB245" s="112"/>
      <c r="CC245" s="112"/>
      <c r="CD245" s="112"/>
      <c r="CE245" s="112"/>
    </row>
    <row r="246" spans="1:8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  <c r="AB246" s="122"/>
      <c r="AC246" s="122"/>
      <c r="AD246" s="122"/>
      <c r="AE246" s="122"/>
      <c r="AF246" s="122"/>
      <c r="AG246" s="122"/>
      <c r="AH246" s="122"/>
      <c r="AI246" s="122"/>
      <c r="AJ246" s="122"/>
      <c r="AK246" s="122"/>
      <c r="AL246" s="122"/>
      <c r="AM246" s="122"/>
      <c r="AN246" s="122"/>
      <c r="AO246" s="122"/>
      <c r="AP246" s="122"/>
      <c r="AQ246" s="122"/>
      <c r="AR246" s="122"/>
      <c r="AS246" s="121">
        <f t="shared" si="51"/>
        <v>45170</v>
      </c>
      <c r="AT246" s="112"/>
      <c r="AU246" s="112"/>
      <c r="AV246" s="112"/>
      <c r="AW246" s="112"/>
      <c r="AX246" s="112"/>
      <c r="AY246" s="112"/>
      <c r="AZ246" s="112"/>
      <c r="BA246" s="112"/>
      <c r="BB246" s="112"/>
      <c r="BC246" s="112"/>
      <c r="BD246" s="112"/>
      <c r="BE246" s="112"/>
      <c r="BF246" s="112"/>
      <c r="BG246" s="112"/>
      <c r="BH246" s="112"/>
      <c r="BI246" s="112"/>
      <c r="BJ246" s="112"/>
      <c r="BK246" s="112"/>
      <c r="BL246" s="112"/>
      <c r="BM246" s="112"/>
      <c r="BN246" s="112"/>
      <c r="BO246" s="112"/>
      <c r="BP246" s="112"/>
      <c r="BQ246" s="112"/>
      <c r="BR246" s="112"/>
      <c r="BS246" s="112"/>
      <c r="BT246" s="112"/>
      <c r="BU246" s="112"/>
      <c r="BV246" s="112"/>
      <c r="BW246" s="112"/>
      <c r="BX246" s="112"/>
      <c r="BY246" s="112"/>
      <c r="BZ246" s="112"/>
      <c r="CA246" s="112"/>
      <c r="CB246" s="112"/>
      <c r="CC246" s="112"/>
      <c r="CD246" s="112"/>
      <c r="CE246" s="112"/>
    </row>
    <row r="247" spans="1:8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  <c r="AB247" s="122"/>
      <c r="AC247" s="122"/>
      <c r="AD247" s="122"/>
      <c r="AE247" s="122"/>
      <c r="AF247" s="122"/>
      <c r="AG247" s="122"/>
      <c r="AH247" s="122"/>
      <c r="AI247" s="122"/>
      <c r="AJ247" s="122"/>
      <c r="AK247" s="122"/>
      <c r="AL247" s="122"/>
      <c r="AM247" s="122"/>
      <c r="AN247" s="122"/>
      <c r="AO247" s="122"/>
      <c r="AP247" s="122"/>
      <c r="AQ247" s="122"/>
      <c r="AR247" s="122"/>
      <c r="AS247" s="121">
        <f t="shared" si="51"/>
        <v>45171</v>
      </c>
      <c r="AT247" s="112"/>
      <c r="AU247" s="112"/>
      <c r="AV247" s="112"/>
      <c r="AW247" s="112"/>
      <c r="AX247" s="112"/>
      <c r="AY247" s="112"/>
      <c r="AZ247" s="112"/>
      <c r="BA247" s="112"/>
      <c r="BB247" s="112"/>
      <c r="BC247" s="112"/>
      <c r="BD247" s="112"/>
      <c r="BE247" s="112"/>
      <c r="BF247" s="112"/>
      <c r="BG247" s="112"/>
      <c r="BH247" s="112"/>
      <c r="BI247" s="112"/>
      <c r="BJ247" s="112"/>
      <c r="BK247" s="112"/>
      <c r="BL247" s="112"/>
      <c r="BM247" s="112"/>
      <c r="BN247" s="112"/>
      <c r="BO247" s="112"/>
      <c r="BP247" s="112"/>
      <c r="BQ247" s="112"/>
      <c r="BR247" s="112"/>
      <c r="BS247" s="112"/>
      <c r="BT247" s="112"/>
      <c r="BU247" s="112"/>
      <c r="BV247" s="112"/>
      <c r="BW247" s="112"/>
      <c r="BX247" s="112"/>
      <c r="BY247" s="112"/>
      <c r="BZ247" s="112"/>
      <c r="CA247" s="112"/>
      <c r="CB247" s="112"/>
      <c r="CC247" s="112"/>
      <c r="CD247" s="112"/>
      <c r="CE247" s="112"/>
    </row>
    <row r="248" spans="1:8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  <c r="AB248" s="122"/>
      <c r="AC248" s="122"/>
      <c r="AD248" s="122"/>
      <c r="AE248" s="122"/>
      <c r="AF248" s="122"/>
      <c r="AG248" s="122"/>
      <c r="AH248" s="122"/>
      <c r="AI248" s="122"/>
      <c r="AJ248" s="122"/>
      <c r="AK248" s="122"/>
      <c r="AL248" s="122"/>
      <c r="AM248" s="122"/>
      <c r="AN248" s="122"/>
      <c r="AO248" s="122"/>
      <c r="AP248" s="122"/>
      <c r="AQ248" s="122"/>
      <c r="AR248" s="122"/>
      <c r="AS248" s="121">
        <f t="shared" si="51"/>
        <v>45172</v>
      </c>
      <c r="AT248" s="112"/>
      <c r="AU248" s="112"/>
      <c r="AV248" s="112"/>
      <c r="AW248" s="112"/>
      <c r="AX248" s="112"/>
      <c r="AY248" s="112"/>
      <c r="AZ248" s="112"/>
      <c r="BA248" s="112"/>
      <c r="BB248" s="112"/>
      <c r="BC248" s="112"/>
      <c r="BD248" s="112"/>
      <c r="BE248" s="112"/>
      <c r="BF248" s="112"/>
      <c r="BG248" s="112"/>
      <c r="BH248" s="112"/>
      <c r="BI248" s="112"/>
      <c r="BJ248" s="112"/>
      <c r="BK248" s="112"/>
      <c r="BL248" s="112"/>
      <c r="BM248" s="112"/>
      <c r="BN248" s="112"/>
      <c r="BO248" s="112"/>
      <c r="BP248" s="112"/>
      <c r="BQ248" s="112"/>
      <c r="BR248" s="112"/>
      <c r="BS248" s="112"/>
      <c r="BT248" s="112"/>
      <c r="BU248" s="112"/>
      <c r="BV248" s="112"/>
      <c r="BW248" s="112"/>
      <c r="BX248" s="112"/>
      <c r="BY248" s="112"/>
      <c r="BZ248" s="112"/>
      <c r="CA248" s="112"/>
      <c r="CB248" s="112"/>
      <c r="CC248" s="112"/>
      <c r="CD248" s="112"/>
      <c r="CE248" s="112"/>
    </row>
    <row r="249" spans="1:8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  <c r="AB249" s="122"/>
      <c r="AC249" s="122"/>
      <c r="AD249" s="122"/>
      <c r="AE249" s="122"/>
      <c r="AF249" s="122"/>
      <c r="AG249" s="122"/>
      <c r="AH249" s="122"/>
      <c r="AI249" s="122"/>
      <c r="AJ249" s="122"/>
      <c r="AK249" s="122"/>
      <c r="AL249" s="122"/>
      <c r="AM249" s="122"/>
      <c r="AN249" s="122"/>
      <c r="AO249" s="122"/>
      <c r="AP249" s="122"/>
      <c r="AQ249" s="122"/>
      <c r="AR249" s="122"/>
      <c r="AS249" s="121">
        <f t="shared" si="51"/>
        <v>45173</v>
      </c>
      <c r="AT249" s="112"/>
      <c r="AU249" s="112"/>
      <c r="AV249" s="112"/>
      <c r="AW249" s="112"/>
      <c r="AX249" s="112"/>
      <c r="AY249" s="112"/>
      <c r="AZ249" s="112"/>
      <c r="BA249" s="112"/>
      <c r="BB249" s="112"/>
      <c r="BC249" s="112"/>
      <c r="BD249" s="112"/>
      <c r="BE249" s="112"/>
      <c r="BF249" s="112"/>
      <c r="BG249" s="112"/>
      <c r="BH249" s="112"/>
      <c r="BI249" s="112"/>
      <c r="BJ249" s="112"/>
      <c r="BK249" s="112"/>
      <c r="BL249" s="112"/>
      <c r="BM249" s="112"/>
      <c r="BN249" s="112"/>
      <c r="BO249" s="112"/>
      <c r="BP249" s="112"/>
      <c r="BQ249" s="112"/>
      <c r="BR249" s="112"/>
      <c r="BS249" s="112"/>
      <c r="BT249" s="112"/>
      <c r="BU249" s="112"/>
      <c r="BV249" s="112"/>
      <c r="BW249" s="112"/>
      <c r="BX249" s="112"/>
      <c r="BY249" s="112"/>
      <c r="BZ249" s="112"/>
      <c r="CA249" s="112"/>
      <c r="CB249" s="112"/>
      <c r="CC249" s="112"/>
      <c r="CD249" s="112"/>
      <c r="CE249" s="112"/>
    </row>
    <row r="250" spans="1:8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  <c r="AB250" s="122"/>
      <c r="AC250" s="122"/>
      <c r="AD250" s="122"/>
      <c r="AE250" s="122"/>
      <c r="AF250" s="122"/>
      <c r="AG250" s="122"/>
      <c r="AH250" s="122"/>
      <c r="AI250" s="122"/>
      <c r="AJ250" s="122"/>
      <c r="AK250" s="122"/>
      <c r="AL250" s="122"/>
      <c r="AM250" s="122"/>
      <c r="AN250" s="122"/>
      <c r="AO250" s="122"/>
      <c r="AP250" s="122"/>
      <c r="AQ250" s="122"/>
      <c r="AR250" s="122"/>
      <c r="AS250" s="121">
        <f t="shared" si="51"/>
        <v>45174</v>
      </c>
      <c r="AT250" s="112"/>
      <c r="AU250" s="112"/>
      <c r="AV250" s="112"/>
      <c r="AW250" s="112"/>
      <c r="AX250" s="112"/>
      <c r="AY250" s="112"/>
      <c r="AZ250" s="112"/>
      <c r="BA250" s="112"/>
      <c r="BB250" s="112"/>
      <c r="BC250" s="112"/>
      <c r="BD250" s="112"/>
      <c r="BE250" s="112"/>
      <c r="BF250" s="112"/>
      <c r="BG250" s="112"/>
      <c r="BH250" s="112"/>
      <c r="BI250" s="112"/>
      <c r="BJ250" s="112"/>
      <c r="BK250" s="112"/>
      <c r="BL250" s="112"/>
      <c r="BM250" s="112"/>
      <c r="BN250" s="112"/>
      <c r="BO250" s="112"/>
      <c r="BP250" s="112"/>
      <c r="BQ250" s="112"/>
      <c r="BR250" s="112"/>
      <c r="BS250" s="112"/>
      <c r="BT250" s="112"/>
      <c r="BU250" s="112"/>
      <c r="BV250" s="112"/>
      <c r="BW250" s="112"/>
      <c r="BX250" s="112"/>
      <c r="BY250" s="112"/>
      <c r="BZ250" s="112"/>
      <c r="CA250" s="112"/>
      <c r="CB250" s="112"/>
      <c r="CC250" s="112"/>
      <c r="CD250" s="112"/>
      <c r="CE250" s="112"/>
    </row>
    <row r="251" spans="1:8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  <c r="AB251" s="122"/>
      <c r="AC251" s="122"/>
      <c r="AD251" s="122"/>
      <c r="AE251" s="122"/>
      <c r="AF251" s="122"/>
      <c r="AG251" s="122"/>
      <c r="AH251" s="122"/>
      <c r="AI251" s="122"/>
      <c r="AJ251" s="122"/>
      <c r="AK251" s="122"/>
      <c r="AL251" s="122"/>
      <c r="AM251" s="122"/>
      <c r="AN251" s="122"/>
      <c r="AO251" s="122"/>
      <c r="AP251" s="122"/>
      <c r="AQ251" s="122"/>
      <c r="AR251" s="122"/>
      <c r="AS251" s="121">
        <f t="shared" si="51"/>
        <v>45175</v>
      </c>
      <c r="AT251" s="112"/>
      <c r="AU251" s="112"/>
      <c r="AV251" s="112"/>
      <c r="AW251" s="112"/>
      <c r="AX251" s="112"/>
      <c r="AY251" s="112"/>
      <c r="AZ251" s="112"/>
      <c r="BA251" s="112"/>
      <c r="BB251" s="112"/>
      <c r="BC251" s="112"/>
      <c r="BD251" s="112"/>
      <c r="BE251" s="112"/>
      <c r="BF251" s="112"/>
      <c r="BG251" s="112"/>
      <c r="BH251" s="112"/>
      <c r="BI251" s="112"/>
      <c r="BJ251" s="112"/>
      <c r="BK251" s="112"/>
      <c r="BL251" s="112"/>
      <c r="BM251" s="112"/>
      <c r="BN251" s="112"/>
      <c r="BO251" s="112"/>
      <c r="BP251" s="112"/>
      <c r="BQ251" s="112"/>
      <c r="BR251" s="112"/>
      <c r="BS251" s="112"/>
      <c r="BT251" s="112"/>
      <c r="BU251" s="112"/>
      <c r="BV251" s="112"/>
      <c r="BW251" s="112"/>
      <c r="BX251" s="112"/>
      <c r="BY251" s="112"/>
      <c r="BZ251" s="112"/>
      <c r="CA251" s="112"/>
      <c r="CB251" s="112"/>
      <c r="CC251" s="112"/>
      <c r="CD251" s="112"/>
      <c r="CE251" s="112"/>
    </row>
    <row r="252" spans="1:8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  <c r="AB252" s="122"/>
      <c r="AC252" s="122"/>
      <c r="AD252" s="122"/>
      <c r="AE252" s="122"/>
      <c r="AF252" s="122"/>
      <c r="AG252" s="122"/>
      <c r="AH252" s="122"/>
      <c r="AI252" s="122"/>
      <c r="AJ252" s="122"/>
      <c r="AK252" s="122"/>
      <c r="AL252" s="122"/>
      <c r="AM252" s="122"/>
      <c r="AN252" s="122"/>
      <c r="AO252" s="122"/>
      <c r="AP252" s="122"/>
      <c r="AQ252" s="122"/>
      <c r="AR252" s="122"/>
      <c r="AS252" s="121">
        <f t="shared" si="51"/>
        <v>45176</v>
      </c>
      <c r="AT252" s="112"/>
      <c r="AU252" s="112"/>
      <c r="AV252" s="112"/>
      <c r="AW252" s="112"/>
      <c r="AX252" s="112"/>
      <c r="AY252" s="112"/>
      <c r="AZ252" s="112"/>
      <c r="BA252" s="112"/>
      <c r="BB252" s="112"/>
      <c r="BC252" s="112"/>
      <c r="BD252" s="112"/>
      <c r="BE252" s="112"/>
      <c r="BF252" s="112"/>
      <c r="BG252" s="112"/>
      <c r="BH252" s="112"/>
      <c r="BI252" s="112"/>
      <c r="BJ252" s="112"/>
      <c r="BK252" s="112"/>
      <c r="BL252" s="112"/>
      <c r="BM252" s="112"/>
      <c r="BN252" s="112"/>
      <c r="BO252" s="112"/>
      <c r="BP252" s="112"/>
      <c r="BQ252" s="112"/>
      <c r="BR252" s="112"/>
      <c r="BS252" s="112"/>
      <c r="BT252" s="112"/>
      <c r="BU252" s="112"/>
      <c r="BV252" s="112"/>
      <c r="BW252" s="112"/>
      <c r="BX252" s="112"/>
      <c r="BY252" s="112"/>
      <c r="BZ252" s="112"/>
      <c r="CA252" s="112"/>
      <c r="CB252" s="112"/>
      <c r="CC252" s="112"/>
      <c r="CD252" s="112"/>
      <c r="CE252" s="112"/>
    </row>
    <row r="253" spans="1:8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  <c r="AB253" s="122"/>
      <c r="AC253" s="122"/>
      <c r="AD253" s="122"/>
      <c r="AE253" s="122"/>
      <c r="AF253" s="122"/>
      <c r="AG253" s="122"/>
      <c r="AH253" s="122"/>
      <c r="AI253" s="122"/>
      <c r="AJ253" s="122"/>
      <c r="AK253" s="122"/>
      <c r="AL253" s="122"/>
      <c r="AM253" s="122"/>
      <c r="AN253" s="122"/>
      <c r="AO253" s="122"/>
      <c r="AP253" s="122"/>
      <c r="AQ253" s="122"/>
      <c r="AR253" s="122"/>
      <c r="AS253" s="121">
        <f t="shared" si="51"/>
        <v>45177</v>
      </c>
      <c r="AT253" s="112"/>
      <c r="AU253" s="112"/>
      <c r="AV253" s="112"/>
      <c r="AW253" s="112"/>
      <c r="AX253" s="112"/>
      <c r="AY253" s="112"/>
      <c r="AZ253" s="112"/>
      <c r="BA253" s="112"/>
      <c r="BB253" s="112"/>
      <c r="BC253" s="112"/>
      <c r="BD253" s="112"/>
      <c r="BE253" s="112"/>
      <c r="BF253" s="112"/>
      <c r="BG253" s="112"/>
      <c r="BH253" s="112"/>
      <c r="BI253" s="112"/>
      <c r="BJ253" s="112"/>
      <c r="BK253" s="112"/>
      <c r="BL253" s="112"/>
      <c r="BM253" s="112"/>
      <c r="BN253" s="112"/>
      <c r="BO253" s="112"/>
      <c r="BP253" s="112"/>
      <c r="BQ253" s="112"/>
      <c r="BR253" s="112"/>
      <c r="BS253" s="112"/>
      <c r="BT253" s="112"/>
      <c r="BU253" s="112"/>
      <c r="BV253" s="112"/>
      <c r="BW253" s="112"/>
      <c r="BX253" s="112"/>
      <c r="BY253" s="112"/>
      <c r="BZ253" s="112"/>
      <c r="CA253" s="112"/>
      <c r="CB253" s="112"/>
      <c r="CC253" s="112"/>
      <c r="CD253" s="112"/>
      <c r="CE253" s="112"/>
    </row>
    <row r="254" spans="1:8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  <c r="AB254" s="122"/>
      <c r="AC254" s="122"/>
      <c r="AD254" s="122"/>
      <c r="AE254" s="122"/>
      <c r="AF254" s="122"/>
      <c r="AG254" s="122"/>
      <c r="AH254" s="122"/>
      <c r="AI254" s="122"/>
      <c r="AJ254" s="122"/>
      <c r="AK254" s="122"/>
      <c r="AL254" s="122"/>
      <c r="AM254" s="122"/>
      <c r="AN254" s="122"/>
      <c r="AO254" s="122"/>
      <c r="AP254" s="122"/>
      <c r="AQ254" s="122"/>
      <c r="AR254" s="122"/>
      <c r="AS254" s="121">
        <f t="shared" si="51"/>
        <v>45178</v>
      </c>
      <c r="AT254" s="112"/>
      <c r="AU254" s="112"/>
      <c r="AV254" s="112"/>
      <c r="AW254" s="112"/>
      <c r="AX254" s="112"/>
      <c r="AY254" s="112"/>
      <c r="AZ254" s="112"/>
      <c r="BA254" s="112"/>
      <c r="BB254" s="112"/>
      <c r="BC254" s="112"/>
      <c r="BD254" s="112"/>
      <c r="BE254" s="112"/>
      <c r="BF254" s="112"/>
      <c r="BG254" s="112"/>
      <c r="BH254" s="112"/>
      <c r="BI254" s="112"/>
      <c r="BJ254" s="112"/>
      <c r="BK254" s="112"/>
      <c r="BL254" s="112"/>
      <c r="BM254" s="112"/>
      <c r="BN254" s="112"/>
      <c r="BO254" s="112"/>
      <c r="BP254" s="112"/>
      <c r="BQ254" s="112"/>
      <c r="BR254" s="112"/>
      <c r="BS254" s="112"/>
      <c r="BT254" s="112"/>
      <c r="BU254" s="112"/>
      <c r="BV254" s="112"/>
      <c r="BW254" s="112"/>
      <c r="BX254" s="112"/>
      <c r="BY254" s="112"/>
      <c r="BZ254" s="112"/>
      <c r="CA254" s="112"/>
      <c r="CB254" s="112"/>
      <c r="CC254" s="112"/>
      <c r="CD254" s="112"/>
      <c r="CE254" s="112"/>
    </row>
    <row r="255" spans="1:8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  <c r="AB255" s="122"/>
      <c r="AC255" s="122"/>
      <c r="AD255" s="122"/>
      <c r="AE255" s="122"/>
      <c r="AF255" s="122"/>
      <c r="AG255" s="122"/>
      <c r="AH255" s="122"/>
      <c r="AI255" s="122"/>
      <c r="AJ255" s="122"/>
      <c r="AK255" s="122"/>
      <c r="AL255" s="122"/>
      <c r="AM255" s="122"/>
      <c r="AN255" s="122"/>
      <c r="AO255" s="122"/>
      <c r="AP255" s="122"/>
      <c r="AQ255" s="122"/>
      <c r="AR255" s="122"/>
      <c r="AS255" s="121">
        <f t="shared" si="51"/>
        <v>45179</v>
      </c>
      <c r="AT255" s="112"/>
      <c r="AU255" s="112"/>
      <c r="AV255" s="112"/>
      <c r="AW255" s="112"/>
      <c r="AX255" s="112"/>
      <c r="AY255" s="112"/>
      <c r="AZ255" s="112"/>
      <c r="BA255" s="112"/>
      <c r="BB255" s="112"/>
      <c r="BC255" s="112"/>
      <c r="BD255" s="112"/>
      <c r="BE255" s="112"/>
      <c r="BF255" s="112"/>
      <c r="BG255" s="112"/>
      <c r="BH255" s="112"/>
      <c r="BI255" s="112"/>
      <c r="BJ255" s="112"/>
      <c r="BK255" s="112"/>
      <c r="BL255" s="112"/>
      <c r="BM255" s="112"/>
      <c r="BN255" s="112"/>
      <c r="BO255" s="112"/>
      <c r="BP255" s="112"/>
      <c r="BQ255" s="112"/>
      <c r="BR255" s="112"/>
      <c r="BS255" s="112"/>
      <c r="BT255" s="112"/>
      <c r="BU255" s="112"/>
      <c r="BV255" s="112"/>
      <c r="BW255" s="112"/>
      <c r="BX255" s="112"/>
      <c r="BY255" s="112"/>
      <c r="BZ255" s="112"/>
      <c r="CA255" s="112"/>
      <c r="CB255" s="112"/>
      <c r="CC255" s="112"/>
      <c r="CD255" s="112"/>
      <c r="CE255" s="112"/>
    </row>
    <row r="256" spans="1:8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  <c r="AB256" s="122"/>
      <c r="AC256" s="122"/>
      <c r="AD256" s="122"/>
      <c r="AE256" s="122"/>
      <c r="AF256" s="122"/>
      <c r="AG256" s="122"/>
      <c r="AH256" s="122"/>
      <c r="AI256" s="122"/>
      <c r="AJ256" s="122"/>
      <c r="AK256" s="122"/>
      <c r="AL256" s="122"/>
      <c r="AM256" s="122"/>
      <c r="AN256" s="122"/>
      <c r="AO256" s="122"/>
      <c r="AP256" s="122"/>
      <c r="AQ256" s="122"/>
      <c r="AR256" s="122"/>
      <c r="AS256" s="121">
        <f t="shared" si="51"/>
        <v>45180</v>
      </c>
      <c r="AT256" s="112"/>
      <c r="AU256" s="112"/>
      <c r="AV256" s="112"/>
      <c r="AW256" s="112"/>
      <c r="AX256" s="112"/>
      <c r="AY256" s="112"/>
      <c r="AZ256" s="112"/>
      <c r="BA256" s="112"/>
      <c r="BB256" s="112"/>
      <c r="BC256" s="112"/>
      <c r="BD256" s="112"/>
      <c r="BE256" s="112"/>
      <c r="BF256" s="112"/>
      <c r="BG256" s="112"/>
      <c r="BH256" s="112"/>
      <c r="BI256" s="112"/>
      <c r="BJ256" s="112"/>
      <c r="BK256" s="112"/>
      <c r="BL256" s="112"/>
      <c r="BM256" s="112"/>
      <c r="BN256" s="112"/>
      <c r="BO256" s="112"/>
      <c r="BP256" s="112"/>
      <c r="BQ256" s="112"/>
      <c r="BR256" s="112"/>
      <c r="BS256" s="112"/>
      <c r="BT256" s="112"/>
      <c r="BU256" s="112"/>
      <c r="BV256" s="112"/>
      <c r="BW256" s="112"/>
      <c r="BX256" s="112"/>
      <c r="BY256" s="112"/>
      <c r="BZ256" s="112"/>
      <c r="CA256" s="112"/>
      <c r="CB256" s="112"/>
      <c r="CC256" s="112"/>
      <c r="CD256" s="112"/>
      <c r="CE256" s="112"/>
    </row>
    <row r="257" spans="1:8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  <c r="AB257" s="122"/>
      <c r="AC257" s="122"/>
      <c r="AD257" s="122"/>
      <c r="AE257" s="122"/>
      <c r="AF257" s="122"/>
      <c r="AG257" s="122"/>
      <c r="AH257" s="122"/>
      <c r="AI257" s="122"/>
      <c r="AJ257" s="122"/>
      <c r="AK257" s="122"/>
      <c r="AL257" s="122"/>
      <c r="AM257" s="122"/>
      <c r="AN257" s="122"/>
      <c r="AO257" s="122"/>
      <c r="AP257" s="122"/>
      <c r="AQ257" s="122"/>
      <c r="AR257" s="122"/>
      <c r="AS257" s="121">
        <f t="shared" si="51"/>
        <v>45181</v>
      </c>
      <c r="AT257" s="112"/>
      <c r="AU257" s="112"/>
      <c r="AV257" s="112"/>
      <c r="AW257" s="112"/>
      <c r="AX257" s="112"/>
      <c r="AY257" s="112"/>
      <c r="AZ257" s="112"/>
      <c r="BA257" s="112"/>
      <c r="BB257" s="112"/>
      <c r="BC257" s="112"/>
      <c r="BD257" s="112"/>
      <c r="BE257" s="112"/>
      <c r="BF257" s="112"/>
      <c r="BG257" s="112"/>
      <c r="BH257" s="112"/>
      <c r="BI257" s="112"/>
      <c r="BJ257" s="112"/>
      <c r="BK257" s="112"/>
      <c r="BL257" s="112"/>
      <c r="BM257" s="112"/>
      <c r="BN257" s="112"/>
      <c r="BO257" s="112"/>
      <c r="BP257" s="112"/>
      <c r="BQ257" s="112"/>
      <c r="BR257" s="112"/>
      <c r="BS257" s="112"/>
      <c r="BT257" s="112"/>
      <c r="BU257" s="112"/>
      <c r="BV257" s="112"/>
      <c r="BW257" s="112"/>
      <c r="BX257" s="112"/>
      <c r="BY257" s="112"/>
      <c r="BZ257" s="112"/>
      <c r="CA257" s="112"/>
      <c r="CB257" s="112"/>
      <c r="CC257" s="112"/>
      <c r="CD257" s="112"/>
      <c r="CE257" s="112"/>
    </row>
    <row r="258" spans="1:8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  <c r="AB258" s="122"/>
      <c r="AC258" s="122"/>
      <c r="AD258" s="122"/>
      <c r="AE258" s="122"/>
      <c r="AF258" s="122"/>
      <c r="AG258" s="122"/>
      <c r="AH258" s="122"/>
      <c r="AI258" s="122"/>
      <c r="AJ258" s="122"/>
      <c r="AK258" s="122"/>
      <c r="AL258" s="122"/>
      <c r="AM258" s="122"/>
      <c r="AN258" s="122"/>
      <c r="AO258" s="122"/>
      <c r="AP258" s="122"/>
      <c r="AQ258" s="122"/>
      <c r="AR258" s="122"/>
      <c r="AS258" s="121">
        <f t="shared" si="51"/>
        <v>45182</v>
      </c>
      <c r="AT258" s="112"/>
      <c r="AU258" s="112"/>
      <c r="AV258" s="112"/>
      <c r="AW258" s="112"/>
      <c r="AX258" s="112"/>
      <c r="AY258" s="112"/>
      <c r="AZ258" s="112"/>
      <c r="BA258" s="112"/>
      <c r="BB258" s="112"/>
      <c r="BC258" s="112"/>
      <c r="BD258" s="112"/>
      <c r="BE258" s="112"/>
      <c r="BF258" s="112"/>
      <c r="BG258" s="112"/>
      <c r="BH258" s="112"/>
      <c r="BI258" s="112"/>
      <c r="BJ258" s="112"/>
      <c r="BK258" s="112"/>
      <c r="BL258" s="112"/>
      <c r="BM258" s="112"/>
      <c r="BN258" s="112"/>
      <c r="BO258" s="112"/>
      <c r="BP258" s="112"/>
      <c r="BQ258" s="112"/>
      <c r="BR258" s="112"/>
      <c r="BS258" s="112"/>
      <c r="BT258" s="112"/>
      <c r="BU258" s="112"/>
      <c r="BV258" s="112"/>
      <c r="BW258" s="112"/>
      <c r="BX258" s="112"/>
      <c r="BY258" s="112"/>
      <c r="BZ258" s="112"/>
      <c r="CA258" s="112"/>
      <c r="CB258" s="112"/>
      <c r="CC258" s="112"/>
      <c r="CD258" s="112"/>
      <c r="CE258" s="112"/>
    </row>
    <row r="259" spans="1:8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  <c r="AB259" s="122"/>
      <c r="AC259" s="122"/>
      <c r="AD259" s="122"/>
      <c r="AE259" s="122"/>
      <c r="AF259" s="122"/>
      <c r="AG259" s="122"/>
      <c r="AH259" s="122"/>
      <c r="AI259" s="122"/>
      <c r="AJ259" s="122"/>
      <c r="AK259" s="122"/>
      <c r="AL259" s="122"/>
      <c r="AM259" s="122"/>
      <c r="AN259" s="122"/>
      <c r="AO259" s="122"/>
      <c r="AP259" s="122"/>
      <c r="AQ259" s="122"/>
      <c r="AR259" s="122"/>
      <c r="AS259" s="121">
        <f t="shared" si="51"/>
        <v>45183</v>
      </c>
      <c r="AT259" s="112"/>
      <c r="AU259" s="112"/>
      <c r="AV259" s="112"/>
      <c r="AW259" s="112"/>
      <c r="AX259" s="112"/>
      <c r="AY259" s="112"/>
      <c r="AZ259" s="112"/>
      <c r="BA259" s="112"/>
      <c r="BB259" s="112"/>
      <c r="BC259" s="112"/>
      <c r="BD259" s="112"/>
      <c r="BE259" s="112"/>
      <c r="BF259" s="112"/>
      <c r="BG259" s="112"/>
      <c r="BH259" s="112"/>
      <c r="BI259" s="112"/>
      <c r="BJ259" s="112"/>
      <c r="BK259" s="112"/>
      <c r="BL259" s="112"/>
      <c r="BM259" s="112"/>
      <c r="BN259" s="112"/>
      <c r="BO259" s="112"/>
      <c r="BP259" s="112"/>
      <c r="BQ259" s="112"/>
      <c r="BR259" s="112"/>
      <c r="BS259" s="112"/>
      <c r="BT259" s="112"/>
      <c r="BU259" s="112"/>
      <c r="BV259" s="112"/>
      <c r="BW259" s="112"/>
      <c r="BX259" s="112"/>
      <c r="BY259" s="112"/>
      <c r="BZ259" s="112"/>
      <c r="CA259" s="112"/>
      <c r="CB259" s="112"/>
      <c r="CC259" s="112"/>
      <c r="CD259" s="112"/>
      <c r="CE259" s="112"/>
    </row>
    <row r="260" spans="1:8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  <c r="AB260" s="122"/>
      <c r="AC260" s="122"/>
      <c r="AD260" s="122"/>
      <c r="AE260" s="122"/>
      <c r="AF260" s="122"/>
      <c r="AG260" s="122"/>
      <c r="AH260" s="122"/>
      <c r="AI260" s="122"/>
      <c r="AJ260" s="122"/>
      <c r="AK260" s="122"/>
      <c r="AL260" s="122"/>
      <c r="AM260" s="122"/>
      <c r="AN260" s="122"/>
      <c r="AO260" s="122"/>
      <c r="AP260" s="122"/>
      <c r="AQ260" s="122"/>
      <c r="AR260" s="122"/>
      <c r="AS260" s="121">
        <f t="shared" si="51"/>
        <v>45184</v>
      </c>
      <c r="AT260" s="112"/>
      <c r="AU260" s="112"/>
      <c r="AV260" s="112"/>
      <c r="AW260" s="112"/>
      <c r="AX260" s="112"/>
      <c r="AY260" s="112"/>
      <c r="AZ260" s="112"/>
      <c r="BA260" s="112"/>
      <c r="BB260" s="112"/>
      <c r="BC260" s="112"/>
      <c r="BD260" s="112"/>
      <c r="BE260" s="112"/>
      <c r="BF260" s="112"/>
      <c r="BG260" s="112"/>
      <c r="BH260" s="112"/>
      <c r="BI260" s="112"/>
      <c r="BJ260" s="112"/>
      <c r="BK260" s="112"/>
      <c r="BL260" s="112"/>
      <c r="BM260" s="112"/>
      <c r="BN260" s="112"/>
      <c r="BO260" s="112"/>
      <c r="BP260" s="112"/>
      <c r="BQ260" s="112"/>
      <c r="BR260" s="112"/>
      <c r="BS260" s="112"/>
      <c r="BT260" s="112"/>
      <c r="BU260" s="112"/>
      <c r="BV260" s="112"/>
      <c r="BW260" s="112"/>
      <c r="BX260" s="112"/>
      <c r="BY260" s="112"/>
      <c r="BZ260" s="112"/>
      <c r="CA260" s="112"/>
      <c r="CB260" s="112"/>
      <c r="CC260" s="112"/>
      <c r="CD260" s="112"/>
      <c r="CE260" s="112"/>
    </row>
    <row r="261" spans="1:8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  <c r="AB261" s="122"/>
      <c r="AC261" s="122"/>
      <c r="AD261" s="122"/>
      <c r="AE261" s="122"/>
      <c r="AF261" s="122"/>
      <c r="AG261" s="122"/>
      <c r="AH261" s="122"/>
      <c r="AI261" s="122"/>
      <c r="AJ261" s="122"/>
      <c r="AK261" s="122"/>
      <c r="AL261" s="122"/>
      <c r="AM261" s="122"/>
      <c r="AN261" s="122"/>
      <c r="AO261" s="122"/>
      <c r="AP261" s="122"/>
      <c r="AQ261" s="122"/>
      <c r="AR261" s="122"/>
      <c r="AS261" s="121">
        <f t="shared" si="51"/>
        <v>45185</v>
      </c>
      <c r="AT261" s="112"/>
      <c r="AU261" s="112"/>
      <c r="AV261" s="112"/>
      <c r="AW261" s="112"/>
      <c r="AX261" s="112"/>
      <c r="AY261" s="112"/>
      <c r="AZ261" s="112"/>
      <c r="BA261" s="112"/>
      <c r="BB261" s="112"/>
      <c r="BC261" s="112"/>
      <c r="BD261" s="112"/>
      <c r="BE261" s="112"/>
      <c r="BF261" s="112"/>
      <c r="BG261" s="112"/>
      <c r="BH261" s="112"/>
      <c r="BI261" s="112"/>
      <c r="BJ261" s="112"/>
      <c r="BK261" s="112"/>
      <c r="BL261" s="112"/>
      <c r="BM261" s="112"/>
      <c r="BN261" s="112"/>
      <c r="BO261" s="112"/>
      <c r="BP261" s="112"/>
      <c r="BQ261" s="112"/>
      <c r="BR261" s="112"/>
      <c r="BS261" s="112"/>
      <c r="BT261" s="112"/>
      <c r="BU261" s="112"/>
      <c r="BV261" s="112"/>
      <c r="BW261" s="112"/>
      <c r="BX261" s="112"/>
      <c r="BY261" s="112"/>
      <c r="BZ261" s="112"/>
      <c r="CA261" s="112"/>
      <c r="CB261" s="112"/>
      <c r="CC261" s="112"/>
      <c r="CD261" s="112"/>
      <c r="CE261" s="112"/>
    </row>
    <row r="262" spans="1:8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  <c r="AB262" s="122"/>
      <c r="AC262" s="122"/>
      <c r="AD262" s="122"/>
      <c r="AE262" s="122"/>
      <c r="AF262" s="122"/>
      <c r="AG262" s="122"/>
      <c r="AH262" s="122"/>
      <c r="AI262" s="122"/>
      <c r="AJ262" s="122"/>
      <c r="AK262" s="122"/>
      <c r="AL262" s="122"/>
      <c r="AM262" s="122"/>
      <c r="AN262" s="122"/>
      <c r="AO262" s="122"/>
      <c r="AP262" s="122"/>
      <c r="AQ262" s="122"/>
      <c r="AR262" s="122"/>
      <c r="AS262" s="121">
        <f t="shared" si="51"/>
        <v>45186</v>
      </c>
      <c r="AT262" s="112"/>
      <c r="AU262" s="112"/>
      <c r="AV262" s="112"/>
      <c r="AW262" s="112"/>
      <c r="AX262" s="112"/>
      <c r="AY262" s="112"/>
      <c r="AZ262" s="112"/>
      <c r="BA262" s="112"/>
      <c r="BB262" s="112"/>
      <c r="BC262" s="112"/>
      <c r="BD262" s="112"/>
      <c r="BE262" s="112"/>
      <c r="BF262" s="112"/>
      <c r="BG262" s="112"/>
      <c r="BH262" s="112"/>
      <c r="BI262" s="112"/>
      <c r="BJ262" s="112"/>
      <c r="BK262" s="112"/>
      <c r="BL262" s="112"/>
      <c r="BM262" s="112"/>
      <c r="BN262" s="112"/>
      <c r="BO262" s="112"/>
      <c r="BP262" s="112"/>
      <c r="BQ262" s="112"/>
      <c r="BR262" s="112"/>
      <c r="BS262" s="112"/>
      <c r="BT262" s="112"/>
      <c r="BU262" s="112"/>
      <c r="BV262" s="112"/>
      <c r="BW262" s="112"/>
      <c r="BX262" s="112"/>
      <c r="BY262" s="112"/>
      <c r="BZ262" s="112"/>
      <c r="CA262" s="112"/>
      <c r="CB262" s="112"/>
      <c r="CC262" s="112"/>
      <c r="CD262" s="112"/>
      <c r="CE262" s="112"/>
    </row>
    <row r="263" spans="1:8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  <c r="AB263" s="122"/>
      <c r="AC263" s="122"/>
      <c r="AD263" s="122"/>
      <c r="AE263" s="122"/>
      <c r="AF263" s="122"/>
      <c r="AG263" s="122"/>
      <c r="AH263" s="122"/>
      <c r="AI263" s="122"/>
      <c r="AJ263" s="122"/>
      <c r="AK263" s="122"/>
      <c r="AL263" s="122"/>
      <c r="AM263" s="122"/>
      <c r="AN263" s="122"/>
      <c r="AO263" s="122"/>
      <c r="AP263" s="122"/>
      <c r="AQ263" s="122"/>
      <c r="AR263" s="122"/>
      <c r="AS263" s="121">
        <f t="shared" si="51"/>
        <v>45187</v>
      </c>
      <c r="AT263" s="112"/>
      <c r="AU263" s="112"/>
      <c r="AV263" s="112"/>
      <c r="AW263" s="112"/>
      <c r="AX263" s="112"/>
      <c r="AY263" s="112"/>
      <c r="AZ263" s="112"/>
      <c r="BA263" s="112"/>
      <c r="BB263" s="112"/>
      <c r="BC263" s="112"/>
      <c r="BD263" s="112"/>
      <c r="BE263" s="112"/>
      <c r="BF263" s="112"/>
      <c r="BG263" s="112"/>
      <c r="BH263" s="112"/>
      <c r="BI263" s="112"/>
      <c r="BJ263" s="112"/>
      <c r="BK263" s="112"/>
      <c r="BL263" s="112"/>
      <c r="BM263" s="112"/>
      <c r="BN263" s="112"/>
      <c r="BO263" s="112"/>
      <c r="BP263" s="112"/>
      <c r="BQ263" s="112"/>
      <c r="BR263" s="112"/>
      <c r="BS263" s="112"/>
      <c r="BT263" s="112"/>
      <c r="BU263" s="112"/>
      <c r="BV263" s="112"/>
      <c r="BW263" s="112"/>
      <c r="BX263" s="112"/>
      <c r="BY263" s="112"/>
      <c r="BZ263" s="112"/>
      <c r="CA263" s="112"/>
      <c r="CB263" s="112"/>
      <c r="CC263" s="112"/>
      <c r="CD263" s="112"/>
      <c r="CE263" s="112"/>
    </row>
    <row r="264" spans="1:8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  <c r="AB264" s="122"/>
      <c r="AC264" s="122"/>
      <c r="AD264" s="122"/>
      <c r="AE264" s="122"/>
      <c r="AF264" s="122"/>
      <c r="AG264" s="122"/>
      <c r="AH264" s="122"/>
      <c r="AI264" s="122"/>
      <c r="AJ264" s="122"/>
      <c r="AK264" s="122"/>
      <c r="AL264" s="122"/>
      <c r="AM264" s="122"/>
      <c r="AN264" s="122"/>
      <c r="AO264" s="122"/>
      <c r="AP264" s="122"/>
      <c r="AQ264" s="122"/>
      <c r="AR264" s="122"/>
      <c r="AS264" s="121">
        <f t="shared" si="51"/>
        <v>45188</v>
      </c>
      <c r="AT264" s="112"/>
      <c r="AU264" s="112"/>
      <c r="AV264" s="112"/>
      <c r="AW264" s="112"/>
      <c r="AX264" s="112"/>
      <c r="AY264" s="112"/>
      <c r="AZ264" s="112"/>
      <c r="BA264" s="112"/>
      <c r="BB264" s="112"/>
      <c r="BC264" s="112"/>
      <c r="BD264" s="112"/>
      <c r="BE264" s="112"/>
      <c r="BF264" s="112"/>
      <c r="BG264" s="112"/>
      <c r="BH264" s="112"/>
      <c r="BI264" s="112"/>
      <c r="BJ264" s="112"/>
      <c r="BK264" s="112"/>
      <c r="BL264" s="112"/>
      <c r="BM264" s="112"/>
      <c r="BN264" s="112"/>
      <c r="BO264" s="112"/>
      <c r="BP264" s="112"/>
      <c r="BQ264" s="112"/>
      <c r="BR264" s="112"/>
      <c r="BS264" s="112"/>
      <c r="BT264" s="112"/>
      <c r="BU264" s="112"/>
      <c r="BV264" s="112"/>
      <c r="BW264" s="112"/>
      <c r="BX264" s="112"/>
      <c r="BY264" s="112"/>
      <c r="BZ264" s="112"/>
      <c r="CA264" s="112"/>
      <c r="CB264" s="112"/>
      <c r="CC264" s="112"/>
      <c r="CD264" s="112"/>
      <c r="CE264" s="112"/>
    </row>
    <row r="265" spans="1:8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  <c r="AB265" s="122"/>
      <c r="AC265" s="122"/>
      <c r="AD265" s="122"/>
      <c r="AE265" s="122"/>
      <c r="AF265" s="122"/>
      <c r="AG265" s="122"/>
      <c r="AH265" s="122"/>
      <c r="AI265" s="122"/>
      <c r="AJ265" s="122"/>
      <c r="AK265" s="122"/>
      <c r="AL265" s="122"/>
      <c r="AM265" s="122"/>
      <c r="AN265" s="122"/>
      <c r="AO265" s="122"/>
      <c r="AP265" s="122"/>
      <c r="AQ265" s="122"/>
      <c r="AR265" s="122"/>
      <c r="AS265" s="121">
        <f t="shared" si="51"/>
        <v>45189</v>
      </c>
      <c r="AT265" s="112"/>
      <c r="AU265" s="112"/>
      <c r="AV265" s="112"/>
      <c r="AW265" s="112"/>
      <c r="AX265" s="112"/>
      <c r="AY265" s="112"/>
      <c r="AZ265" s="112"/>
      <c r="BA265" s="112"/>
      <c r="BB265" s="112"/>
      <c r="BC265" s="112"/>
      <c r="BD265" s="112"/>
      <c r="BE265" s="112"/>
      <c r="BF265" s="112"/>
      <c r="BG265" s="112"/>
      <c r="BH265" s="112"/>
      <c r="BI265" s="112"/>
      <c r="BJ265" s="112"/>
      <c r="BK265" s="112"/>
      <c r="BL265" s="112"/>
      <c r="BM265" s="112"/>
      <c r="BN265" s="112"/>
      <c r="BO265" s="112"/>
      <c r="BP265" s="112"/>
      <c r="BQ265" s="112"/>
      <c r="BR265" s="112"/>
      <c r="BS265" s="112"/>
      <c r="BT265" s="112"/>
      <c r="BU265" s="112"/>
      <c r="BV265" s="112"/>
      <c r="BW265" s="112"/>
      <c r="BX265" s="112"/>
      <c r="BY265" s="112"/>
      <c r="BZ265" s="112"/>
      <c r="CA265" s="112"/>
      <c r="CB265" s="112"/>
      <c r="CC265" s="112"/>
      <c r="CD265" s="112"/>
      <c r="CE265" s="112"/>
    </row>
    <row r="266" spans="1:8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  <c r="AB266" s="122"/>
      <c r="AC266" s="122"/>
      <c r="AD266" s="122"/>
      <c r="AE266" s="122"/>
      <c r="AF266" s="122"/>
      <c r="AG266" s="122"/>
      <c r="AH266" s="122"/>
      <c r="AI266" s="122"/>
      <c r="AJ266" s="122"/>
      <c r="AK266" s="122"/>
      <c r="AL266" s="122"/>
      <c r="AM266" s="122"/>
      <c r="AN266" s="122"/>
      <c r="AO266" s="122"/>
      <c r="AP266" s="122"/>
      <c r="AQ266" s="122"/>
      <c r="AR266" s="122"/>
      <c r="AS266" s="121">
        <f t="shared" si="51"/>
        <v>45190</v>
      </c>
      <c r="AT266" s="112"/>
      <c r="AU266" s="112"/>
      <c r="AV266" s="112"/>
      <c r="AW266" s="112"/>
      <c r="AX266" s="112"/>
      <c r="AY266" s="112"/>
      <c r="AZ266" s="112"/>
      <c r="BA266" s="112"/>
      <c r="BB266" s="112"/>
      <c r="BC266" s="112"/>
      <c r="BD266" s="112"/>
      <c r="BE266" s="112"/>
      <c r="BF266" s="112"/>
      <c r="BG266" s="112"/>
      <c r="BH266" s="112"/>
      <c r="BI266" s="112"/>
      <c r="BJ266" s="112"/>
      <c r="BK266" s="112"/>
      <c r="BL266" s="112"/>
      <c r="BM266" s="112"/>
      <c r="BN266" s="112"/>
      <c r="BO266" s="112"/>
      <c r="BP266" s="112"/>
      <c r="BQ266" s="112"/>
      <c r="BR266" s="112"/>
      <c r="BS266" s="112"/>
      <c r="BT266" s="112"/>
      <c r="BU266" s="112"/>
      <c r="BV266" s="112"/>
      <c r="BW266" s="112"/>
      <c r="BX266" s="112"/>
      <c r="BY266" s="112"/>
      <c r="BZ266" s="112"/>
      <c r="CA266" s="112"/>
      <c r="CB266" s="112"/>
      <c r="CC266" s="112"/>
      <c r="CD266" s="112"/>
      <c r="CE266" s="112"/>
    </row>
    <row r="267" spans="1:8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  <c r="AB267" s="122"/>
      <c r="AC267" s="122"/>
      <c r="AD267" s="122"/>
      <c r="AE267" s="122"/>
      <c r="AF267" s="122"/>
      <c r="AG267" s="122"/>
      <c r="AH267" s="122"/>
      <c r="AI267" s="122"/>
      <c r="AJ267" s="122"/>
      <c r="AK267" s="122"/>
      <c r="AL267" s="122"/>
      <c r="AM267" s="122"/>
      <c r="AN267" s="122"/>
      <c r="AO267" s="122"/>
      <c r="AP267" s="122"/>
      <c r="AQ267" s="122"/>
      <c r="AR267" s="122"/>
      <c r="AS267" s="121">
        <f t="shared" si="51"/>
        <v>45191</v>
      </c>
      <c r="AT267" s="112"/>
      <c r="AU267" s="112"/>
      <c r="AV267" s="112"/>
      <c r="AW267" s="112"/>
      <c r="AX267" s="112"/>
      <c r="AY267" s="112"/>
      <c r="AZ267" s="112"/>
      <c r="BA267" s="112"/>
      <c r="BB267" s="112"/>
      <c r="BC267" s="112"/>
      <c r="BD267" s="112"/>
      <c r="BE267" s="112"/>
      <c r="BF267" s="112"/>
      <c r="BG267" s="112"/>
      <c r="BH267" s="112"/>
      <c r="BI267" s="112"/>
      <c r="BJ267" s="112"/>
      <c r="BK267" s="112"/>
      <c r="BL267" s="112"/>
      <c r="BM267" s="112"/>
      <c r="BN267" s="112"/>
      <c r="BO267" s="112"/>
      <c r="BP267" s="112"/>
      <c r="BQ267" s="112"/>
      <c r="BR267" s="112"/>
      <c r="BS267" s="112"/>
      <c r="BT267" s="112"/>
      <c r="BU267" s="112"/>
      <c r="BV267" s="112"/>
      <c r="BW267" s="112"/>
      <c r="BX267" s="112"/>
      <c r="BY267" s="112"/>
      <c r="BZ267" s="112"/>
      <c r="CA267" s="112"/>
      <c r="CB267" s="112"/>
      <c r="CC267" s="112"/>
      <c r="CD267" s="112"/>
      <c r="CE267" s="112"/>
    </row>
    <row r="268" spans="1:8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  <c r="AB268" s="122"/>
      <c r="AC268" s="122"/>
      <c r="AD268" s="122"/>
      <c r="AE268" s="122"/>
      <c r="AF268" s="122"/>
      <c r="AG268" s="122"/>
      <c r="AH268" s="122"/>
      <c r="AI268" s="122"/>
      <c r="AJ268" s="122"/>
      <c r="AK268" s="122"/>
      <c r="AL268" s="122"/>
      <c r="AM268" s="122"/>
      <c r="AN268" s="122"/>
      <c r="AO268" s="122"/>
      <c r="AP268" s="122"/>
      <c r="AQ268" s="122"/>
      <c r="AR268" s="122"/>
      <c r="AS268" s="121">
        <f t="shared" si="51"/>
        <v>45192</v>
      </c>
      <c r="AT268" s="112"/>
      <c r="AU268" s="112"/>
      <c r="AV268" s="112"/>
      <c r="AW268" s="112"/>
      <c r="AX268" s="112"/>
      <c r="AY268" s="112"/>
      <c r="AZ268" s="112"/>
      <c r="BA268" s="112"/>
      <c r="BB268" s="112"/>
      <c r="BC268" s="112"/>
      <c r="BD268" s="112"/>
      <c r="BE268" s="112"/>
      <c r="BF268" s="112"/>
      <c r="BG268" s="112"/>
      <c r="BH268" s="112"/>
      <c r="BI268" s="112"/>
      <c r="BJ268" s="112"/>
      <c r="BK268" s="112"/>
      <c r="BL268" s="112"/>
      <c r="BM268" s="112"/>
      <c r="BN268" s="112"/>
      <c r="BO268" s="112"/>
      <c r="BP268" s="112"/>
      <c r="BQ268" s="112"/>
      <c r="BR268" s="112"/>
      <c r="BS268" s="112"/>
      <c r="BT268" s="112"/>
      <c r="BU268" s="112"/>
      <c r="BV268" s="112"/>
      <c r="BW268" s="112"/>
      <c r="BX268" s="112"/>
      <c r="BY268" s="112"/>
      <c r="BZ268" s="112"/>
      <c r="CA268" s="112"/>
      <c r="CB268" s="112"/>
      <c r="CC268" s="112"/>
      <c r="CD268" s="112"/>
      <c r="CE268" s="112"/>
    </row>
    <row r="269" spans="1:8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  <c r="AB269" s="122"/>
      <c r="AC269" s="122"/>
      <c r="AD269" s="122"/>
      <c r="AE269" s="122"/>
      <c r="AF269" s="122"/>
      <c r="AG269" s="122"/>
      <c r="AH269" s="122"/>
      <c r="AI269" s="122"/>
      <c r="AJ269" s="122"/>
      <c r="AK269" s="122"/>
      <c r="AL269" s="122"/>
      <c r="AM269" s="122"/>
      <c r="AN269" s="122"/>
      <c r="AO269" s="122"/>
      <c r="AP269" s="122"/>
      <c r="AQ269" s="122"/>
      <c r="AR269" s="122"/>
      <c r="AS269" s="121">
        <f t="shared" si="51"/>
        <v>45193</v>
      </c>
      <c r="AT269" s="112"/>
      <c r="AU269" s="112"/>
      <c r="AV269" s="112"/>
      <c r="AW269" s="112"/>
      <c r="AX269" s="112"/>
      <c r="AY269" s="112"/>
      <c r="AZ269" s="112"/>
      <c r="BA269" s="112"/>
      <c r="BB269" s="112"/>
      <c r="BC269" s="112"/>
      <c r="BD269" s="112"/>
      <c r="BE269" s="112"/>
      <c r="BF269" s="112"/>
      <c r="BG269" s="112"/>
      <c r="BH269" s="112"/>
      <c r="BI269" s="112"/>
      <c r="BJ269" s="112"/>
      <c r="BK269" s="112"/>
      <c r="BL269" s="112"/>
      <c r="BM269" s="112"/>
      <c r="BN269" s="112"/>
      <c r="BO269" s="112"/>
      <c r="BP269" s="112"/>
      <c r="BQ269" s="112"/>
      <c r="BR269" s="112"/>
      <c r="BS269" s="112"/>
      <c r="BT269" s="112"/>
      <c r="BU269" s="112"/>
      <c r="BV269" s="112"/>
      <c r="BW269" s="112"/>
      <c r="BX269" s="112"/>
      <c r="BY269" s="112"/>
      <c r="BZ269" s="112"/>
      <c r="CA269" s="112"/>
      <c r="CB269" s="112"/>
      <c r="CC269" s="112"/>
      <c r="CD269" s="112"/>
      <c r="CE269" s="112"/>
    </row>
    <row r="270" spans="1:8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  <c r="AB270" s="122"/>
      <c r="AC270" s="122"/>
      <c r="AD270" s="122"/>
      <c r="AE270" s="122"/>
      <c r="AF270" s="122"/>
      <c r="AG270" s="122"/>
      <c r="AH270" s="122"/>
      <c r="AI270" s="122"/>
      <c r="AJ270" s="122"/>
      <c r="AK270" s="122"/>
      <c r="AL270" s="122"/>
      <c r="AM270" s="122"/>
      <c r="AN270" s="122"/>
      <c r="AO270" s="122"/>
      <c r="AP270" s="122"/>
      <c r="AQ270" s="122"/>
      <c r="AR270" s="122"/>
      <c r="AS270" s="121">
        <f t="shared" si="51"/>
        <v>45194</v>
      </c>
      <c r="AT270" s="112"/>
      <c r="AU270" s="112"/>
      <c r="AV270" s="112"/>
      <c r="AW270" s="112"/>
      <c r="AX270" s="112"/>
      <c r="AY270" s="112"/>
      <c r="AZ270" s="112"/>
      <c r="BA270" s="112"/>
      <c r="BB270" s="112"/>
      <c r="BC270" s="112"/>
      <c r="BD270" s="112"/>
      <c r="BE270" s="112"/>
      <c r="BF270" s="112"/>
      <c r="BG270" s="112"/>
      <c r="BH270" s="112"/>
      <c r="BI270" s="112"/>
      <c r="BJ270" s="112"/>
      <c r="BK270" s="112"/>
      <c r="BL270" s="112"/>
      <c r="BM270" s="112"/>
      <c r="BN270" s="112"/>
      <c r="BO270" s="112"/>
      <c r="BP270" s="112"/>
      <c r="BQ270" s="112"/>
      <c r="BR270" s="112"/>
      <c r="BS270" s="112"/>
      <c r="BT270" s="112"/>
      <c r="BU270" s="112"/>
      <c r="BV270" s="112"/>
      <c r="BW270" s="112"/>
      <c r="BX270" s="112"/>
      <c r="BY270" s="112"/>
      <c r="BZ270" s="112"/>
      <c r="CA270" s="112"/>
      <c r="CB270" s="112"/>
      <c r="CC270" s="112"/>
      <c r="CD270" s="112"/>
      <c r="CE270" s="112"/>
    </row>
    <row r="271" spans="1:8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  <c r="AB271" s="122"/>
      <c r="AC271" s="122"/>
      <c r="AD271" s="122"/>
      <c r="AE271" s="122"/>
      <c r="AF271" s="122"/>
      <c r="AG271" s="122"/>
      <c r="AH271" s="122"/>
      <c r="AI271" s="122"/>
      <c r="AJ271" s="122"/>
      <c r="AK271" s="122"/>
      <c r="AL271" s="122"/>
      <c r="AM271" s="122"/>
      <c r="AN271" s="122"/>
      <c r="AO271" s="122"/>
      <c r="AP271" s="122"/>
      <c r="AQ271" s="122"/>
      <c r="AR271" s="122"/>
      <c r="AS271" s="121">
        <f t="shared" si="51"/>
        <v>45195</v>
      </c>
      <c r="AT271" s="112"/>
      <c r="AU271" s="112"/>
      <c r="AV271" s="112"/>
      <c r="AW271" s="112"/>
      <c r="AX271" s="112"/>
      <c r="AY271" s="112"/>
      <c r="AZ271" s="112"/>
      <c r="BA271" s="112"/>
      <c r="BB271" s="112"/>
      <c r="BC271" s="112"/>
      <c r="BD271" s="112"/>
      <c r="BE271" s="112"/>
      <c r="BF271" s="112"/>
      <c r="BG271" s="112"/>
      <c r="BH271" s="112"/>
      <c r="BI271" s="112"/>
      <c r="BJ271" s="112"/>
      <c r="BK271" s="112"/>
      <c r="BL271" s="112"/>
      <c r="BM271" s="112"/>
      <c r="BN271" s="112"/>
      <c r="BO271" s="112"/>
      <c r="BP271" s="112"/>
      <c r="BQ271" s="112"/>
      <c r="BR271" s="112"/>
      <c r="BS271" s="112"/>
      <c r="BT271" s="112"/>
      <c r="BU271" s="112"/>
      <c r="BV271" s="112"/>
      <c r="BW271" s="112"/>
      <c r="BX271" s="112"/>
      <c r="BY271" s="112"/>
      <c r="BZ271" s="112"/>
      <c r="CA271" s="112"/>
      <c r="CB271" s="112"/>
      <c r="CC271" s="112"/>
      <c r="CD271" s="112"/>
      <c r="CE271" s="112"/>
    </row>
    <row r="272" spans="1:8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  <c r="AB272" s="122"/>
      <c r="AC272" s="122"/>
      <c r="AD272" s="122"/>
      <c r="AE272" s="122"/>
      <c r="AF272" s="122"/>
      <c r="AG272" s="122"/>
      <c r="AH272" s="122"/>
      <c r="AI272" s="122"/>
      <c r="AJ272" s="122"/>
      <c r="AK272" s="122"/>
      <c r="AL272" s="122"/>
      <c r="AM272" s="122"/>
      <c r="AN272" s="122"/>
      <c r="AO272" s="122"/>
      <c r="AP272" s="122"/>
      <c r="AQ272" s="122"/>
      <c r="AR272" s="122"/>
      <c r="AS272" s="121">
        <f t="shared" si="51"/>
        <v>45196</v>
      </c>
      <c r="AT272" s="112"/>
      <c r="AU272" s="112"/>
      <c r="AV272" s="112"/>
      <c r="AW272" s="112"/>
      <c r="AX272" s="112"/>
      <c r="AY272" s="112"/>
      <c r="AZ272" s="112"/>
      <c r="BA272" s="112"/>
      <c r="BB272" s="112"/>
      <c r="BC272" s="112"/>
      <c r="BD272" s="112"/>
      <c r="BE272" s="112"/>
      <c r="BF272" s="112"/>
      <c r="BG272" s="112"/>
      <c r="BH272" s="112"/>
      <c r="BI272" s="112"/>
      <c r="BJ272" s="112"/>
      <c r="BK272" s="112"/>
      <c r="BL272" s="112"/>
      <c r="BM272" s="112"/>
      <c r="BN272" s="112"/>
      <c r="BO272" s="112"/>
      <c r="BP272" s="112"/>
      <c r="BQ272" s="112"/>
      <c r="BR272" s="112"/>
      <c r="BS272" s="112"/>
      <c r="BT272" s="112"/>
      <c r="BU272" s="112"/>
      <c r="BV272" s="112"/>
      <c r="BW272" s="112"/>
      <c r="BX272" s="112"/>
      <c r="BY272" s="112"/>
      <c r="BZ272" s="112"/>
      <c r="CA272" s="112"/>
      <c r="CB272" s="112"/>
      <c r="CC272" s="112"/>
      <c r="CD272" s="112"/>
      <c r="CE272" s="112"/>
    </row>
    <row r="273" spans="1:8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  <c r="AB273" s="122"/>
      <c r="AC273" s="122"/>
      <c r="AD273" s="122"/>
      <c r="AE273" s="122"/>
      <c r="AF273" s="122"/>
      <c r="AG273" s="122"/>
      <c r="AH273" s="122"/>
      <c r="AI273" s="122"/>
      <c r="AJ273" s="122"/>
      <c r="AK273" s="122"/>
      <c r="AL273" s="122"/>
      <c r="AM273" s="122"/>
      <c r="AN273" s="122"/>
      <c r="AO273" s="122"/>
      <c r="AP273" s="122"/>
      <c r="AQ273" s="122"/>
      <c r="AR273" s="122"/>
      <c r="AS273" s="121">
        <f t="shared" si="51"/>
        <v>45197</v>
      </c>
      <c r="AT273" s="112"/>
      <c r="AU273" s="112"/>
      <c r="AV273" s="112"/>
      <c r="AW273" s="112"/>
      <c r="AX273" s="112"/>
      <c r="AY273" s="112"/>
      <c r="AZ273" s="112"/>
      <c r="BA273" s="112"/>
      <c r="BB273" s="112"/>
      <c r="BC273" s="112"/>
      <c r="BD273" s="112"/>
      <c r="BE273" s="112"/>
      <c r="BF273" s="112"/>
      <c r="BG273" s="112"/>
      <c r="BH273" s="112"/>
      <c r="BI273" s="112"/>
      <c r="BJ273" s="112"/>
      <c r="BK273" s="112"/>
      <c r="BL273" s="112"/>
      <c r="BM273" s="112"/>
      <c r="BN273" s="112"/>
      <c r="BO273" s="112"/>
      <c r="BP273" s="112"/>
      <c r="BQ273" s="112"/>
      <c r="BR273" s="112"/>
      <c r="BS273" s="112"/>
      <c r="BT273" s="112"/>
      <c r="BU273" s="112"/>
      <c r="BV273" s="112"/>
      <c r="BW273" s="112"/>
      <c r="BX273" s="112"/>
      <c r="BY273" s="112"/>
      <c r="BZ273" s="112"/>
      <c r="CA273" s="112"/>
      <c r="CB273" s="112"/>
      <c r="CC273" s="112"/>
      <c r="CD273" s="112"/>
      <c r="CE273" s="112"/>
    </row>
    <row r="274" spans="1:8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  <c r="AB274" s="122"/>
      <c r="AC274" s="122"/>
      <c r="AD274" s="122"/>
      <c r="AE274" s="122"/>
      <c r="AF274" s="122"/>
      <c r="AG274" s="122"/>
      <c r="AH274" s="122"/>
      <c r="AI274" s="122"/>
      <c r="AJ274" s="122"/>
      <c r="AK274" s="122"/>
      <c r="AL274" s="122"/>
      <c r="AM274" s="122"/>
      <c r="AN274" s="122"/>
      <c r="AO274" s="122"/>
      <c r="AP274" s="122"/>
      <c r="AQ274" s="122"/>
      <c r="AR274" s="122"/>
      <c r="AS274" s="121">
        <f t="shared" si="51"/>
        <v>45198</v>
      </c>
      <c r="AT274" s="112"/>
      <c r="AU274" s="112"/>
      <c r="AV274" s="112"/>
      <c r="AW274" s="112"/>
      <c r="AX274" s="112"/>
      <c r="AY274" s="112"/>
      <c r="AZ274" s="112"/>
      <c r="BA274" s="112"/>
      <c r="BB274" s="112"/>
      <c r="BC274" s="112"/>
      <c r="BD274" s="112"/>
      <c r="BE274" s="112"/>
      <c r="BF274" s="112"/>
      <c r="BG274" s="112"/>
      <c r="BH274" s="112"/>
      <c r="BI274" s="112"/>
      <c r="BJ274" s="112"/>
      <c r="BK274" s="112"/>
      <c r="BL274" s="112"/>
      <c r="BM274" s="112"/>
      <c r="BN274" s="112"/>
      <c r="BO274" s="112"/>
      <c r="BP274" s="112"/>
      <c r="BQ274" s="112"/>
      <c r="BR274" s="112"/>
      <c r="BS274" s="112"/>
      <c r="BT274" s="112"/>
      <c r="BU274" s="112"/>
      <c r="BV274" s="112"/>
      <c r="BW274" s="112"/>
      <c r="BX274" s="112"/>
      <c r="BY274" s="112"/>
      <c r="BZ274" s="112"/>
      <c r="CA274" s="112"/>
      <c r="CB274" s="112"/>
      <c r="CC274" s="112"/>
      <c r="CD274" s="112"/>
      <c r="CE274" s="112"/>
    </row>
    <row r="275" spans="1:8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  <c r="AB275" s="122"/>
      <c r="AC275" s="122"/>
      <c r="AD275" s="122"/>
      <c r="AE275" s="122"/>
      <c r="AF275" s="122"/>
      <c r="AG275" s="122"/>
      <c r="AH275" s="122"/>
      <c r="AI275" s="122"/>
      <c r="AJ275" s="122"/>
      <c r="AK275" s="122"/>
      <c r="AL275" s="122"/>
      <c r="AM275" s="122"/>
      <c r="AN275" s="122"/>
      <c r="AO275" s="122"/>
      <c r="AP275" s="122"/>
      <c r="AQ275" s="122"/>
      <c r="AR275" s="122"/>
      <c r="AS275" s="121">
        <f t="shared" si="51"/>
        <v>45199</v>
      </c>
      <c r="AT275" s="112"/>
      <c r="AU275" s="112"/>
      <c r="AV275" s="112"/>
      <c r="AW275" s="112"/>
      <c r="AX275" s="112"/>
      <c r="AY275" s="112"/>
      <c r="AZ275" s="112"/>
      <c r="BA275" s="112"/>
      <c r="BB275" s="112"/>
      <c r="BC275" s="112"/>
      <c r="BD275" s="112"/>
      <c r="BE275" s="112"/>
      <c r="BF275" s="112"/>
      <c r="BG275" s="112"/>
      <c r="BH275" s="112"/>
      <c r="BI275" s="112"/>
      <c r="BJ275" s="112"/>
      <c r="BK275" s="112"/>
      <c r="BL275" s="112"/>
      <c r="BM275" s="112"/>
      <c r="BN275" s="112"/>
      <c r="BO275" s="112"/>
      <c r="BP275" s="112"/>
      <c r="BQ275" s="112"/>
      <c r="BR275" s="112"/>
      <c r="BS275" s="112"/>
      <c r="BT275" s="112"/>
      <c r="BU275" s="112"/>
      <c r="BV275" s="112"/>
      <c r="BW275" s="112"/>
      <c r="BX275" s="112"/>
      <c r="BY275" s="112"/>
      <c r="BZ275" s="112"/>
      <c r="CA275" s="112"/>
      <c r="CB275" s="112"/>
      <c r="CC275" s="112"/>
      <c r="CD275" s="112"/>
      <c r="CE275" s="112"/>
    </row>
    <row r="276" spans="1:8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  <c r="AB276" s="122"/>
      <c r="AC276" s="122"/>
      <c r="AD276" s="122"/>
      <c r="AE276" s="122"/>
      <c r="AF276" s="122"/>
      <c r="AG276" s="122"/>
      <c r="AH276" s="122"/>
      <c r="AI276" s="122"/>
      <c r="AJ276" s="122"/>
      <c r="AK276" s="122"/>
      <c r="AL276" s="122"/>
      <c r="AM276" s="122"/>
      <c r="AN276" s="122"/>
      <c r="AO276" s="122"/>
      <c r="AP276" s="122"/>
      <c r="AQ276" s="122"/>
      <c r="AR276" s="122"/>
      <c r="AS276" s="121">
        <f t="shared" si="51"/>
        <v>45200</v>
      </c>
      <c r="AT276" s="112"/>
      <c r="AU276" s="112"/>
      <c r="AV276" s="112"/>
      <c r="AW276" s="112"/>
      <c r="AX276" s="112"/>
      <c r="AY276" s="112"/>
      <c r="AZ276" s="112"/>
      <c r="BA276" s="112"/>
      <c r="BB276" s="112"/>
      <c r="BC276" s="112"/>
      <c r="BD276" s="112"/>
      <c r="BE276" s="112"/>
      <c r="BF276" s="112"/>
      <c r="BG276" s="112"/>
      <c r="BH276" s="112"/>
      <c r="BI276" s="112"/>
      <c r="BJ276" s="112"/>
      <c r="BK276" s="112"/>
      <c r="BL276" s="112"/>
      <c r="BM276" s="112"/>
      <c r="BN276" s="112"/>
      <c r="BO276" s="112"/>
      <c r="BP276" s="112"/>
      <c r="BQ276" s="112"/>
      <c r="BR276" s="112"/>
      <c r="BS276" s="112"/>
      <c r="BT276" s="112"/>
      <c r="BU276" s="112"/>
      <c r="BV276" s="112"/>
      <c r="BW276" s="112"/>
      <c r="BX276" s="112"/>
      <c r="BY276" s="112"/>
      <c r="BZ276" s="112"/>
      <c r="CA276" s="112"/>
      <c r="CB276" s="112"/>
      <c r="CC276" s="112"/>
      <c r="CD276" s="112"/>
      <c r="CE276" s="112"/>
    </row>
    <row r="277" spans="1:8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  <c r="AB277" s="122"/>
      <c r="AC277" s="122"/>
      <c r="AD277" s="122"/>
      <c r="AE277" s="122"/>
      <c r="AF277" s="122"/>
      <c r="AG277" s="122"/>
      <c r="AH277" s="122"/>
      <c r="AI277" s="122"/>
      <c r="AJ277" s="122"/>
      <c r="AK277" s="122"/>
      <c r="AL277" s="122"/>
      <c r="AM277" s="122"/>
      <c r="AN277" s="122"/>
      <c r="AO277" s="122"/>
      <c r="AP277" s="122"/>
      <c r="AQ277" s="122"/>
      <c r="AR277" s="122"/>
      <c r="AS277" s="121">
        <f t="shared" si="51"/>
        <v>45201</v>
      </c>
      <c r="AT277" s="112"/>
      <c r="AU277" s="112"/>
      <c r="AV277" s="112"/>
      <c r="AW277" s="112"/>
      <c r="AX277" s="112"/>
      <c r="AY277" s="112"/>
      <c r="AZ277" s="112"/>
      <c r="BA277" s="112"/>
      <c r="BB277" s="112"/>
      <c r="BC277" s="112"/>
      <c r="BD277" s="112"/>
      <c r="BE277" s="112"/>
      <c r="BF277" s="112"/>
      <c r="BG277" s="112"/>
      <c r="BH277" s="112"/>
      <c r="BI277" s="112"/>
      <c r="BJ277" s="112"/>
      <c r="BK277" s="112"/>
      <c r="BL277" s="112"/>
      <c r="BM277" s="112"/>
      <c r="BN277" s="112"/>
      <c r="BO277" s="112"/>
      <c r="BP277" s="112"/>
      <c r="BQ277" s="112"/>
      <c r="BR277" s="112"/>
      <c r="BS277" s="112"/>
      <c r="BT277" s="112"/>
      <c r="BU277" s="112"/>
      <c r="BV277" s="112"/>
      <c r="BW277" s="112"/>
      <c r="BX277" s="112"/>
      <c r="BY277" s="112"/>
      <c r="BZ277" s="112"/>
      <c r="CA277" s="112"/>
      <c r="CB277" s="112"/>
      <c r="CC277" s="112"/>
      <c r="CD277" s="112"/>
      <c r="CE277" s="112"/>
    </row>
    <row r="278" spans="1:8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  <c r="AB278" s="122"/>
      <c r="AC278" s="122"/>
      <c r="AD278" s="122"/>
      <c r="AE278" s="122"/>
      <c r="AF278" s="122"/>
      <c r="AG278" s="122"/>
      <c r="AH278" s="122"/>
      <c r="AI278" s="122"/>
      <c r="AJ278" s="122"/>
      <c r="AK278" s="122"/>
      <c r="AL278" s="122"/>
      <c r="AM278" s="122"/>
      <c r="AN278" s="122"/>
      <c r="AO278" s="122"/>
      <c r="AP278" s="122"/>
      <c r="AQ278" s="122"/>
      <c r="AR278" s="122"/>
      <c r="AS278" s="121">
        <f t="shared" si="51"/>
        <v>45202</v>
      </c>
      <c r="AT278" s="112"/>
      <c r="AU278" s="112"/>
      <c r="AV278" s="112"/>
      <c r="AW278" s="112"/>
      <c r="AX278" s="112"/>
      <c r="AY278" s="112"/>
      <c r="AZ278" s="112"/>
      <c r="BA278" s="112"/>
      <c r="BB278" s="112"/>
      <c r="BC278" s="112"/>
      <c r="BD278" s="112"/>
      <c r="BE278" s="112"/>
      <c r="BF278" s="112"/>
      <c r="BG278" s="112"/>
      <c r="BH278" s="112"/>
      <c r="BI278" s="112"/>
      <c r="BJ278" s="112"/>
      <c r="BK278" s="112"/>
      <c r="BL278" s="112"/>
      <c r="BM278" s="112"/>
      <c r="BN278" s="112"/>
      <c r="BO278" s="112"/>
      <c r="BP278" s="112"/>
      <c r="BQ278" s="112"/>
      <c r="BR278" s="112"/>
      <c r="BS278" s="112"/>
      <c r="BT278" s="112"/>
      <c r="BU278" s="112"/>
      <c r="BV278" s="112"/>
      <c r="BW278" s="112"/>
      <c r="BX278" s="112"/>
      <c r="BY278" s="112"/>
      <c r="BZ278" s="112"/>
      <c r="CA278" s="112"/>
      <c r="CB278" s="112"/>
      <c r="CC278" s="112"/>
      <c r="CD278" s="112"/>
      <c r="CE278" s="112"/>
    </row>
    <row r="279" spans="1:8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  <c r="AB279" s="122"/>
      <c r="AC279" s="122"/>
      <c r="AD279" s="122"/>
      <c r="AE279" s="122"/>
      <c r="AF279" s="122"/>
      <c r="AG279" s="122"/>
      <c r="AH279" s="122"/>
      <c r="AI279" s="122"/>
      <c r="AJ279" s="122"/>
      <c r="AK279" s="122"/>
      <c r="AL279" s="122"/>
      <c r="AM279" s="122"/>
      <c r="AN279" s="122"/>
      <c r="AO279" s="122"/>
      <c r="AP279" s="122"/>
      <c r="AQ279" s="122"/>
      <c r="AR279" s="122"/>
      <c r="AS279" s="121">
        <f t="shared" si="51"/>
        <v>45203</v>
      </c>
      <c r="AT279" s="112"/>
      <c r="AU279" s="112"/>
      <c r="AV279" s="112"/>
      <c r="AW279" s="112"/>
      <c r="AX279" s="112"/>
      <c r="AY279" s="112"/>
      <c r="AZ279" s="112"/>
      <c r="BA279" s="112"/>
      <c r="BB279" s="112"/>
      <c r="BC279" s="112"/>
      <c r="BD279" s="112"/>
      <c r="BE279" s="112"/>
      <c r="BF279" s="112"/>
      <c r="BG279" s="112"/>
      <c r="BH279" s="112"/>
      <c r="BI279" s="112"/>
      <c r="BJ279" s="112"/>
      <c r="BK279" s="112"/>
      <c r="BL279" s="112"/>
      <c r="BM279" s="112"/>
      <c r="BN279" s="112"/>
      <c r="BO279" s="112"/>
      <c r="BP279" s="112"/>
      <c r="BQ279" s="112"/>
      <c r="BR279" s="112"/>
      <c r="BS279" s="112"/>
      <c r="BT279" s="112"/>
      <c r="BU279" s="112"/>
      <c r="BV279" s="112"/>
      <c r="BW279" s="112"/>
      <c r="BX279" s="112"/>
      <c r="BY279" s="112"/>
      <c r="BZ279" s="112"/>
      <c r="CA279" s="112"/>
      <c r="CB279" s="112"/>
      <c r="CC279" s="112"/>
      <c r="CD279" s="112"/>
      <c r="CE279" s="112"/>
    </row>
    <row r="280" spans="1:8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  <c r="AB280" s="122"/>
      <c r="AC280" s="122"/>
      <c r="AD280" s="122"/>
      <c r="AE280" s="122"/>
      <c r="AF280" s="122"/>
      <c r="AG280" s="122"/>
      <c r="AH280" s="122"/>
      <c r="AI280" s="122"/>
      <c r="AJ280" s="122"/>
      <c r="AK280" s="122"/>
      <c r="AL280" s="122"/>
      <c r="AM280" s="122"/>
      <c r="AN280" s="122"/>
      <c r="AO280" s="122"/>
      <c r="AP280" s="122"/>
      <c r="AQ280" s="122"/>
      <c r="AR280" s="122"/>
      <c r="AS280" s="121">
        <f t="shared" si="51"/>
        <v>45204</v>
      </c>
      <c r="AT280" s="112"/>
      <c r="AU280" s="112"/>
      <c r="AV280" s="112"/>
      <c r="AW280" s="112"/>
      <c r="AX280" s="112"/>
      <c r="AY280" s="112"/>
      <c r="AZ280" s="112"/>
      <c r="BA280" s="112"/>
      <c r="BB280" s="112"/>
      <c r="BC280" s="112"/>
      <c r="BD280" s="112"/>
      <c r="BE280" s="112"/>
      <c r="BF280" s="112"/>
      <c r="BG280" s="112"/>
      <c r="BH280" s="112"/>
      <c r="BI280" s="112"/>
      <c r="BJ280" s="112"/>
      <c r="BK280" s="112"/>
      <c r="BL280" s="112"/>
      <c r="BM280" s="112"/>
      <c r="BN280" s="112"/>
      <c r="BO280" s="112"/>
      <c r="BP280" s="112"/>
      <c r="BQ280" s="112"/>
      <c r="BR280" s="112"/>
      <c r="BS280" s="112"/>
      <c r="BT280" s="112"/>
      <c r="BU280" s="112"/>
      <c r="BV280" s="112"/>
      <c r="BW280" s="112"/>
      <c r="BX280" s="112"/>
      <c r="BY280" s="112"/>
      <c r="BZ280" s="112"/>
      <c r="CA280" s="112"/>
      <c r="CB280" s="112"/>
      <c r="CC280" s="112"/>
      <c r="CD280" s="112"/>
      <c r="CE280" s="112"/>
    </row>
    <row r="281" spans="1:8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  <c r="AB281" s="122"/>
      <c r="AC281" s="122"/>
      <c r="AD281" s="122"/>
      <c r="AE281" s="122"/>
      <c r="AF281" s="122"/>
      <c r="AG281" s="122"/>
      <c r="AH281" s="122"/>
      <c r="AI281" s="122"/>
      <c r="AJ281" s="122"/>
      <c r="AK281" s="122"/>
      <c r="AL281" s="122"/>
      <c r="AM281" s="122"/>
      <c r="AN281" s="122"/>
      <c r="AO281" s="122"/>
      <c r="AP281" s="122"/>
      <c r="AQ281" s="122"/>
      <c r="AR281" s="122"/>
      <c r="AS281" s="121">
        <f t="shared" si="51"/>
        <v>45205</v>
      </c>
      <c r="AT281" s="112"/>
      <c r="AU281" s="112"/>
      <c r="AV281" s="112"/>
      <c r="AW281" s="112"/>
      <c r="AX281" s="112"/>
      <c r="AY281" s="112"/>
      <c r="AZ281" s="112"/>
      <c r="BA281" s="112"/>
      <c r="BB281" s="112"/>
      <c r="BC281" s="112"/>
      <c r="BD281" s="112"/>
      <c r="BE281" s="112"/>
      <c r="BF281" s="112"/>
      <c r="BG281" s="112"/>
      <c r="BH281" s="112"/>
      <c r="BI281" s="112"/>
      <c r="BJ281" s="112"/>
      <c r="BK281" s="112"/>
      <c r="BL281" s="112"/>
      <c r="BM281" s="112"/>
      <c r="BN281" s="112"/>
      <c r="BO281" s="112"/>
      <c r="BP281" s="112"/>
      <c r="BQ281" s="112"/>
      <c r="BR281" s="112"/>
      <c r="BS281" s="112"/>
      <c r="BT281" s="112"/>
      <c r="BU281" s="112"/>
      <c r="BV281" s="112"/>
      <c r="BW281" s="112"/>
      <c r="BX281" s="112"/>
      <c r="BY281" s="112"/>
      <c r="BZ281" s="112"/>
      <c r="CA281" s="112"/>
      <c r="CB281" s="112"/>
      <c r="CC281" s="112"/>
      <c r="CD281" s="112"/>
      <c r="CE281" s="112"/>
    </row>
    <row r="282" spans="1:8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  <c r="AB282" s="122"/>
      <c r="AC282" s="122"/>
      <c r="AD282" s="122"/>
      <c r="AE282" s="122"/>
      <c r="AF282" s="122"/>
      <c r="AG282" s="122"/>
      <c r="AH282" s="122"/>
      <c r="AI282" s="122"/>
      <c r="AJ282" s="122"/>
      <c r="AK282" s="122"/>
      <c r="AL282" s="122"/>
      <c r="AM282" s="122"/>
      <c r="AN282" s="122"/>
      <c r="AO282" s="122"/>
      <c r="AP282" s="122"/>
      <c r="AQ282" s="122"/>
      <c r="AR282" s="122"/>
      <c r="AS282" s="121">
        <f t="shared" si="51"/>
        <v>45206</v>
      </c>
      <c r="AT282" s="112"/>
      <c r="AU282" s="112"/>
      <c r="AV282" s="112"/>
      <c r="AW282" s="112"/>
      <c r="AX282" s="112"/>
      <c r="AY282" s="112"/>
      <c r="AZ282" s="112"/>
      <c r="BA282" s="112"/>
      <c r="BB282" s="112"/>
      <c r="BC282" s="112"/>
      <c r="BD282" s="112"/>
      <c r="BE282" s="112"/>
      <c r="BF282" s="112"/>
      <c r="BG282" s="112"/>
      <c r="BH282" s="112"/>
      <c r="BI282" s="112"/>
      <c r="BJ282" s="112"/>
      <c r="BK282" s="112"/>
      <c r="BL282" s="112"/>
      <c r="BM282" s="112"/>
      <c r="BN282" s="112"/>
      <c r="BO282" s="112"/>
      <c r="BP282" s="112"/>
      <c r="BQ282" s="112"/>
      <c r="BR282" s="112"/>
      <c r="BS282" s="112"/>
      <c r="BT282" s="112"/>
      <c r="BU282" s="112"/>
      <c r="BV282" s="112"/>
      <c r="BW282" s="112"/>
      <c r="BX282" s="112"/>
      <c r="BY282" s="112"/>
      <c r="BZ282" s="112"/>
      <c r="CA282" s="112"/>
      <c r="CB282" s="112"/>
      <c r="CC282" s="112"/>
      <c r="CD282" s="112"/>
      <c r="CE282" s="112"/>
    </row>
    <row r="283" spans="1: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  <c r="AB283" s="122"/>
      <c r="AC283" s="122"/>
      <c r="AD283" s="122"/>
      <c r="AE283" s="122"/>
      <c r="AF283" s="122"/>
      <c r="AG283" s="122"/>
      <c r="AH283" s="122"/>
      <c r="AI283" s="122"/>
      <c r="AJ283" s="122"/>
      <c r="AK283" s="122"/>
      <c r="AL283" s="122"/>
      <c r="AM283" s="122"/>
      <c r="AN283" s="122"/>
      <c r="AO283" s="122"/>
      <c r="AP283" s="122"/>
      <c r="AQ283" s="122"/>
      <c r="AR283" s="122"/>
      <c r="AS283" s="121">
        <f t="shared" si="51"/>
        <v>45207</v>
      </c>
      <c r="AT283" s="112"/>
      <c r="AU283" s="112"/>
      <c r="AV283" s="112"/>
      <c r="AW283" s="112"/>
      <c r="AX283" s="112"/>
      <c r="AY283" s="112"/>
      <c r="AZ283" s="112"/>
      <c r="BA283" s="112"/>
      <c r="BB283" s="112"/>
      <c r="BC283" s="112"/>
      <c r="BD283" s="112"/>
      <c r="BE283" s="112"/>
      <c r="BF283" s="112"/>
      <c r="BG283" s="112"/>
      <c r="BH283" s="112"/>
      <c r="BI283" s="112"/>
      <c r="BJ283" s="112"/>
      <c r="BK283" s="112"/>
      <c r="BL283" s="112"/>
      <c r="BM283" s="112"/>
      <c r="BN283" s="112"/>
      <c r="BO283" s="112"/>
      <c r="BP283" s="112"/>
      <c r="BQ283" s="112"/>
      <c r="BR283" s="112"/>
      <c r="BS283" s="112"/>
      <c r="BT283" s="112"/>
      <c r="BU283" s="112"/>
      <c r="BV283" s="112"/>
      <c r="BW283" s="112"/>
      <c r="BX283" s="112"/>
      <c r="BY283" s="112"/>
      <c r="BZ283" s="112"/>
      <c r="CA283" s="112"/>
      <c r="CB283" s="112"/>
      <c r="CC283" s="112"/>
      <c r="CD283" s="112"/>
      <c r="CE283" s="112"/>
    </row>
    <row r="284" spans="1:8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  <c r="AB284" s="122"/>
      <c r="AC284" s="122"/>
      <c r="AD284" s="122"/>
      <c r="AE284" s="122"/>
      <c r="AF284" s="122"/>
      <c r="AG284" s="122"/>
      <c r="AH284" s="122"/>
      <c r="AI284" s="122"/>
      <c r="AJ284" s="122"/>
      <c r="AK284" s="122"/>
      <c r="AL284" s="122"/>
      <c r="AM284" s="122"/>
      <c r="AN284" s="122"/>
      <c r="AO284" s="122"/>
      <c r="AP284" s="122"/>
      <c r="AQ284" s="122"/>
      <c r="AR284" s="122"/>
      <c r="AS284" s="121">
        <f t="shared" si="51"/>
        <v>45208</v>
      </c>
      <c r="AT284" s="112"/>
      <c r="AU284" s="112"/>
      <c r="AV284" s="112"/>
      <c r="AW284" s="112"/>
      <c r="AX284" s="112"/>
      <c r="AY284" s="112"/>
      <c r="AZ284" s="112"/>
      <c r="BA284" s="112"/>
      <c r="BB284" s="112"/>
      <c r="BC284" s="112"/>
      <c r="BD284" s="112"/>
      <c r="BE284" s="112"/>
      <c r="BF284" s="112"/>
      <c r="BG284" s="112"/>
      <c r="BH284" s="112"/>
      <c r="BI284" s="112"/>
      <c r="BJ284" s="112"/>
      <c r="BK284" s="112"/>
      <c r="BL284" s="112"/>
      <c r="BM284" s="112"/>
      <c r="BN284" s="112"/>
      <c r="BO284" s="112"/>
      <c r="BP284" s="112"/>
      <c r="BQ284" s="112"/>
      <c r="BR284" s="112"/>
      <c r="BS284" s="112"/>
      <c r="BT284" s="112"/>
      <c r="BU284" s="112"/>
      <c r="BV284" s="112"/>
      <c r="BW284" s="112"/>
      <c r="BX284" s="112"/>
      <c r="BY284" s="112"/>
      <c r="BZ284" s="112"/>
      <c r="CA284" s="112"/>
      <c r="CB284" s="112"/>
      <c r="CC284" s="112"/>
      <c r="CD284" s="112"/>
      <c r="CE284" s="112"/>
    </row>
    <row r="285" spans="1:8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  <c r="AB285" s="122"/>
      <c r="AC285" s="122"/>
      <c r="AD285" s="122"/>
      <c r="AE285" s="122"/>
      <c r="AF285" s="122"/>
      <c r="AG285" s="122"/>
      <c r="AH285" s="122"/>
      <c r="AI285" s="122"/>
      <c r="AJ285" s="122"/>
      <c r="AK285" s="122"/>
      <c r="AL285" s="122"/>
      <c r="AM285" s="122"/>
      <c r="AN285" s="122"/>
      <c r="AO285" s="122"/>
      <c r="AP285" s="122"/>
      <c r="AQ285" s="122"/>
      <c r="AR285" s="122"/>
      <c r="AS285" s="121">
        <f t="shared" si="51"/>
        <v>45209</v>
      </c>
      <c r="AT285" s="112"/>
      <c r="AU285" s="112"/>
      <c r="AV285" s="112"/>
      <c r="AW285" s="112"/>
      <c r="AX285" s="112"/>
      <c r="AY285" s="112"/>
      <c r="AZ285" s="112"/>
      <c r="BA285" s="112"/>
      <c r="BB285" s="112"/>
      <c r="BC285" s="112"/>
      <c r="BD285" s="112"/>
      <c r="BE285" s="112"/>
      <c r="BF285" s="112"/>
      <c r="BG285" s="112"/>
      <c r="BH285" s="112"/>
      <c r="BI285" s="112"/>
      <c r="BJ285" s="112"/>
      <c r="BK285" s="112"/>
      <c r="BL285" s="112"/>
      <c r="BM285" s="112"/>
      <c r="BN285" s="112"/>
      <c r="BO285" s="112"/>
      <c r="BP285" s="112"/>
      <c r="BQ285" s="112"/>
      <c r="BR285" s="112"/>
      <c r="BS285" s="112"/>
      <c r="BT285" s="112"/>
      <c r="BU285" s="112"/>
      <c r="BV285" s="112"/>
      <c r="BW285" s="112"/>
      <c r="BX285" s="112"/>
      <c r="BY285" s="112"/>
      <c r="BZ285" s="112"/>
      <c r="CA285" s="112"/>
      <c r="CB285" s="112"/>
      <c r="CC285" s="112"/>
      <c r="CD285" s="112"/>
      <c r="CE285" s="112"/>
    </row>
    <row r="286" spans="1:8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  <c r="AB286" s="122"/>
      <c r="AC286" s="122"/>
      <c r="AD286" s="122"/>
      <c r="AE286" s="122"/>
      <c r="AF286" s="122"/>
      <c r="AG286" s="122"/>
      <c r="AH286" s="122"/>
      <c r="AI286" s="122"/>
      <c r="AJ286" s="122"/>
      <c r="AK286" s="122"/>
      <c r="AL286" s="122"/>
      <c r="AM286" s="122"/>
      <c r="AN286" s="122"/>
      <c r="AO286" s="122"/>
      <c r="AP286" s="122"/>
      <c r="AQ286" s="122"/>
      <c r="AR286" s="122"/>
      <c r="AS286" s="121">
        <f t="shared" si="51"/>
        <v>45210</v>
      </c>
      <c r="AT286" s="112"/>
      <c r="AU286" s="112"/>
      <c r="AV286" s="112"/>
      <c r="AW286" s="112"/>
      <c r="AX286" s="112"/>
      <c r="AY286" s="112"/>
      <c r="AZ286" s="112"/>
      <c r="BA286" s="112"/>
      <c r="BB286" s="112"/>
      <c r="BC286" s="112"/>
      <c r="BD286" s="112"/>
      <c r="BE286" s="112"/>
      <c r="BF286" s="112"/>
      <c r="BG286" s="112"/>
      <c r="BH286" s="112"/>
      <c r="BI286" s="112"/>
      <c r="BJ286" s="112"/>
      <c r="BK286" s="112"/>
      <c r="BL286" s="112"/>
      <c r="BM286" s="112"/>
      <c r="BN286" s="112"/>
      <c r="BO286" s="112"/>
      <c r="BP286" s="112"/>
      <c r="BQ286" s="112"/>
      <c r="BR286" s="112"/>
      <c r="BS286" s="112"/>
      <c r="BT286" s="112"/>
      <c r="BU286" s="112"/>
      <c r="BV286" s="112"/>
      <c r="BW286" s="112"/>
      <c r="BX286" s="112"/>
      <c r="BY286" s="112"/>
      <c r="BZ286" s="112"/>
      <c r="CA286" s="112"/>
      <c r="CB286" s="112"/>
      <c r="CC286" s="112"/>
      <c r="CD286" s="112"/>
      <c r="CE286" s="112"/>
    </row>
    <row r="287" spans="1:8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  <c r="AB287" s="122"/>
      <c r="AC287" s="122"/>
      <c r="AD287" s="122"/>
      <c r="AE287" s="122"/>
      <c r="AF287" s="122"/>
      <c r="AG287" s="122"/>
      <c r="AH287" s="122"/>
      <c r="AI287" s="122"/>
      <c r="AJ287" s="122"/>
      <c r="AK287" s="122"/>
      <c r="AL287" s="122"/>
      <c r="AM287" s="122"/>
      <c r="AN287" s="122"/>
      <c r="AO287" s="122"/>
      <c r="AP287" s="122"/>
      <c r="AQ287" s="122"/>
      <c r="AR287" s="122"/>
      <c r="AS287" s="121">
        <f t="shared" si="51"/>
        <v>45211</v>
      </c>
      <c r="AT287" s="112"/>
      <c r="AU287" s="112"/>
      <c r="AV287" s="112"/>
      <c r="AW287" s="112"/>
      <c r="AX287" s="112"/>
      <c r="AY287" s="112"/>
      <c r="AZ287" s="112"/>
      <c r="BA287" s="112"/>
      <c r="BB287" s="112"/>
      <c r="BC287" s="112"/>
      <c r="BD287" s="112"/>
      <c r="BE287" s="112"/>
      <c r="BF287" s="112"/>
      <c r="BG287" s="112"/>
      <c r="BH287" s="112"/>
      <c r="BI287" s="112"/>
      <c r="BJ287" s="112"/>
      <c r="BK287" s="112"/>
      <c r="BL287" s="112"/>
      <c r="BM287" s="112"/>
      <c r="BN287" s="112"/>
      <c r="BO287" s="112"/>
      <c r="BP287" s="112"/>
      <c r="BQ287" s="112"/>
      <c r="BR287" s="112"/>
      <c r="BS287" s="112"/>
      <c r="BT287" s="112"/>
      <c r="BU287" s="112"/>
      <c r="BV287" s="112"/>
      <c r="BW287" s="112"/>
      <c r="BX287" s="112"/>
      <c r="BY287" s="112"/>
      <c r="BZ287" s="112"/>
      <c r="CA287" s="112"/>
      <c r="CB287" s="112"/>
      <c r="CC287" s="112"/>
      <c r="CD287" s="112"/>
      <c r="CE287" s="112"/>
    </row>
    <row r="288" spans="1:8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  <c r="AB288" s="122"/>
      <c r="AC288" s="122"/>
      <c r="AD288" s="122"/>
      <c r="AE288" s="122"/>
      <c r="AF288" s="122"/>
      <c r="AG288" s="122"/>
      <c r="AH288" s="122"/>
      <c r="AI288" s="122"/>
      <c r="AJ288" s="122"/>
      <c r="AK288" s="122"/>
      <c r="AL288" s="122"/>
      <c r="AM288" s="122"/>
      <c r="AN288" s="122"/>
      <c r="AO288" s="122"/>
      <c r="AP288" s="122"/>
      <c r="AQ288" s="122"/>
      <c r="AR288" s="122"/>
      <c r="AS288" s="121">
        <f t="shared" si="51"/>
        <v>45212</v>
      </c>
      <c r="AT288" s="112"/>
      <c r="AU288" s="112"/>
      <c r="AV288" s="112"/>
      <c r="AW288" s="112"/>
      <c r="AX288" s="112"/>
      <c r="AY288" s="112"/>
      <c r="AZ288" s="112"/>
      <c r="BA288" s="112"/>
      <c r="BB288" s="112"/>
      <c r="BC288" s="112"/>
      <c r="BD288" s="112"/>
      <c r="BE288" s="112"/>
      <c r="BF288" s="112"/>
      <c r="BG288" s="112"/>
      <c r="BH288" s="112"/>
      <c r="BI288" s="112"/>
      <c r="BJ288" s="112"/>
      <c r="BK288" s="112"/>
      <c r="BL288" s="112"/>
      <c r="BM288" s="112"/>
      <c r="BN288" s="112"/>
      <c r="BO288" s="112"/>
      <c r="BP288" s="112"/>
      <c r="BQ288" s="112"/>
      <c r="BR288" s="112"/>
      <c r="BS288" s="112"/>
      <c r="BT288" s="112"/>
      <c r="BU288" s="112"/>
      <c r="BV288" s="112"/>
      <c r="BW288" s="112"/>
      <c r="BX288" s="112"/>
      <c r="BY288" s="112"/>
      <c r="BZ288" s="112"/>
      <c r="CA288" s="112"/>
      <c r="CB288" s="112"/>
      <c r="CC288" s="112"/>
      <c r="CD288" s="112"/>
      <c r="CE288" s="112"/>
    </row>
    <row r="289" spans="1:8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  <c r="AB289" s="122"/>
      <c r="AC289" s="122"/>
      <c r="AD289" s="122"/>
      <c r="AE289" s="122"/>
      <c r="AF289" s="122"/>
      <c r="AG289" s="122"/>
      <c r="AH289" s="122"/>
      <c r="AI289" s="122"/>
      <c r="AJ289" s="122"/>
      <c r="AK289" s="122"/>
      <c r="AL289" s="122"/>
      <c r="AM289" s="122"/>
      <c r="AN289" s="122"/>
      <c r="AO289" s="122"/>
      <c r="AP289" s="122"/>
      <c r="AQ289" s="122"/>
      <c r="AR289" s="122"/>
      <c r="AS289" s="121">
        <f t="shared" si="51"/>
        <v>45213</v>
      </c>
      <c r="AT289" s="112"/>
      <c r="AU289" s="112"/>
      <c r="AV289" s="112"/>
      <c r="AW289" s="112"/>
      <c r="AX289" s="112"/>
      <c r="AY289" s="112"/>
      <c r="AZ289" s="112"/>
      <c r="BA289" s="112"/>
      <c r="BB289" s="112"/>
      <c r="BC289" s="112"/>
      <c r="BD289" s="112"/>
      <c r="BE289" s="112"/>
      <c r="BF289" s="112"/>
      <c r="BG289" s="112"/>
      <c r="BH289" s="112"/>
      <c r="BI289" s="112"/>
      <c r="BJ289" s="112"/>
      <c r="BK289" s="112"/>
      <c r="BL289" s="112"/>
      <c r="BM289" s="112"/>
      <c r="BN289" s="112"/>
      <c r="BO289" s="112"/>
      <c r="BP289" s="112"/>
      <c r="BQ289" s="112"/>
      <c r="BR289" s="112"/>
      <c r="BS289" s="112"/>
      <c r="BT289" s="112"/>
      <c r="BU289" s="112"/>
      <c r="BV289" s="112"/>
      <c r="BW289" s="112"/>
      <c r="BX289" s="112"/>
      <c r="BY289" s="112"/>
      <c r="BZ289" s="112"/>
      <c r="CA289" s="112"/>
      <c r="CB289" s="112"/>
      <c r="CC289" s="112"/>
      <c r="CD289" s="112"/>
      <c r="CE289" s="112"/>
    </row>
    <row r="290" spans="1:8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  <c r="AB290" s="122"/>
      <c r="AC290" s="122"/>
      <c r="AD290" s="122"/>
      <c r="AE290" s="122"/>
      <c r="AF290" s="122"/>
      <c r="AG290" s="122"/>
      <c r="AH290" s="122"/>
      <c r="AI290" s="122"/>
      <c r="AJ290" s="122"/>
      <c r="AK290" s="122"/>
      <c r="AL290" s="122"/>
      <c r="AM290" s="122"/>
      <c r="AN290" s="122"/>
      <c r="AO290" s="122"/>
      <c r="AP290" s="122"/>
      <c r="AQ290" s="122"/>
      <c r="AR290" s="122"/>
      <c r="AS290" s="121">
        <f t="shared" si="51"/>
        <v>45214</v>
      </c>
      <c r="AT290" s="112"/>
      <c r="AU290" s="112"/>
      <c r="AV290" s="112"/>
      <c r="AW290" s="112"/>
      <c r="AX290" s="112"/>
      <c r="AY290" s="112"/>
      <c r="AZ290" s="112"/>
      <c r="BA290" s="112"/>
      <c r="BB290" s="112"/>
      <c r="BC290" s="112"/>
      <c r="BD290" s="112"/>
      <c r="BE290" s="112"/>
      <c r="BF290" s="112"/>
      <c r="BG290" s="112"/>
      <c r="BH290" s="112"/>
      <c r="BI290" s="112"/>
      <c r="BJ290" s="112"/>
      <c r="BK290" s="112"/>
      <c r="BL290" s="112"/>
      <c r="BM290" s="112"/>
      <c r="BN290" s="112"/>
      <c r="BO290" s="112"/>
      <c r="BP290" s="112"/>
      <c r="BQ290" s="112"/>
      <c r="BR290" s="112"/>
      <c r="BS290" s="112"/>
      <c r="BT290" s="112"/>
      <c r="BU290" s="112"/>
      <c r="BV290" s="112"/>
      <c r="BW290" s="112"/>
      <c r="BX290" s="112"/>
      <c r="BY290" s="112"/>
      <c r="BZ290" s="112"/>
      <c r="CA290" s="112"/>
      <c r="CB290" s="112"/>
      <c r="CC290" s="112"/>
      <c r="CD290" s="112"/>
      <c r="CE290" s="112"/>
    </row>
    <row r="291" spans="1:8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  <c r="AB291" s="122"/>
      <c r="AC291" s="122"/>
      <c r="AD291" s="122"/>
      <c r="AE291" s="122"/>
      <c r="AF291" s="122"/>
      <c r="AG291" s="122"/>
      <c r="AH291" s="122"/>
      <c r="AI291" s="122"/>
      <c r="AJ291" s="122"/>
      <c r="AK291" s="122"/>
      <c r="AL291" s="122"/>
      <c r="AM291" s="122"/>
      <c r="AN291" s="122"/>
      <c r="AO291" s="122"/>
      <c r="AP291" s="122"/>
      <c r="AQ291" s="122"/>
      <c r="AR291" s="122"/>
      <c r="AS291" s="121">
        <f t="shared" ref="AS291:AS355" si="52">SUM(AS290+1)</f>
        <v>45215</v>
      </c>
      <c r="AT291" s="112"/>
      <c r="AU291" s="112"/>
      <c r="AV291" s="112"/>
      <c r="AW291" s="112"/>
      <c r="AX291" s="112"/>
      <c r="AY291" s="112"/>
      <c r="AZ291" s="112"/>
      <c r="BA291" s="112"/>
      <c r="BB291" s="112"/>
      <c r="BC291" s="112"/>
      <c r="BD291" s="112"/>
      <c r="BE291" s="112"/>
      <c r="BF291" s="112"/>
      <c r="BG291" s="112"/>
      <c r="BH291" s="112"/>
      <c r="BI291" s="112"/>
      <c r="BJ291" s="112"/>
      <c r="BK291" s="112"/>
      <c r="BL291" s="112"/>
      <c r="BM291" s="112"/>
      <c r="BN291" s="112"/>
      <c r="BO291" s="112"/>
      <c r="BP291" s="112"/>
      <c r="BQ291" s="112"/>
      <c r="BR291" s="112"/>
      <c r="BS291" s="112"/>
      <c r="BT291" s="112"/>
      <c r="BU291" s="112"/>
      <c r="BV291" s="112"/>
      <c r="BW291" s="112"/>
      <c r="BX291" s="112"/>
      <c r="BY291" s="112"/>
      <c r="BZ291" s="112"/>
      <c r="CA291" s="112"/>
      <c r="CB291" s="112"/>
      <c r="CC291" s="112"/>
      <c r="CD291" s="112"/>
      <c r="CE291" s="112"/>
    </row>
    <row r="292" spans="1:8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  <c r="AB292" s="122"/>
      <c r="AC292" s="122"/>
      <c r="AD292" s="122"/>
      <c r="AE292" s="122"/>
      <c r="AF292" s="122"/>
      <c r="AG292" s="122"/>
      <c r="AH292" s="122"/>
      <c r="AI292" s="122"/>
      <c r="AJ292" s="122"/>
      <c r="AK292" s="122"/>
      <c r="AL292" s="122"/>
      <c r="AM292" s="122"/>
      <c r="AN292" s="122"/>
      <c r="AO292" s="122"/>
      <c r="AP292" s="122"/>
      <c r="AQ292" s="122"/>
      <c r="AR292" s="122"/>
      <c r="AS292" s="121">
        <f t="shared" si="52"/>
        <v>45216</v>
      </c>
      <c r="AT292" s="112"/>
      <c r="AU292" s="112"/>
      <c r="AV292" s="112"/>
      <c r="AW292" s="112"/>
      <c r="AX292" s="112"/>
      <c r="AY292" s="112"/>
      <c r="AZ292" s="112"/>
      <c r="BA292" s="112"/>
      <c r="BB292" s="112"/>
      <c r="BC292" s="112"/>
      <c r="BD292" s="112"/>
      <c r="BE292" s="112"/>
      <c r="BF292" s="112"/>
      <c r="BG292" s="112"/>
      <c r="BH292" s="112"/>
      <c r="BI292" s="112"/>
      <c r="BJ292" s="112"/>
      <c r="BK292" s="112"/>
      <c r="BL292" s="112"/>
      <c r="BM292" s="112"/>
      <c r="BN292" s="112"/>
      <c r="BO292" s="112"/>
      <c r="BP292" s="112"/>
      <c r="BQ292" s="112"/>
      <c r="BR292" s="112"/>
      <c r="BS292" s="112"/>
      <c r="BT292" s="112"/>
      <c r="BU292" s="112"/>
      <c r="BV292" s="112"/>
      <c r="BW292" s="112"/>
      <c r="BX292" s="112"/>
      <c r="BY292" s="112"/>
      <c r="BZ292" s="112"/>
      <c r="CA292" s="112"/>
      <c r="CB292" s="112"/>
      <c r="CC292" s="112"/>
      <c r="CD292" s="112"/>
      <c r="CE292" s="112"/>
    </row>
    <row r="293" spans="1:8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  <c r="AB293" s="122"/>
      <c r="AC293" s="122"/>
      <c r="AD293" s="122"/>
      <c r="AE293" s="122"/>
      <c r="AF293" s="122"/>
      <c r="AG293" s="122"/>
      <c r="AH293" s="122"/>
      <c r="AI293" s="122"/>
      <c r="AJ293" s="122"/>
      <c r="AK293" s="122"/>
      <c r="AL293" s="122"/>
      <c r="AM293" s="122"/>
      <c r="AN293" s="122"/>
      <c r="AO293" s="122"/>
      <c r="AP293" s="122"/>
      <c r="AQ293" s="122"/>
      <c r="AR293" s="122"/>
      <c r="AS293" s="121">
        <f t="shared" si="52"/>
        <v>45217</v>
      </c>
      <c r="AT293" s="112"/>
      <c r="AU293" s="112"/>
      <c r="AV293" s="112"/>
      <c r="AW293" s="112"/>
      <c r="AX293" s="112"/>
      <c r="AY293" s="112"/>
      <c r="AZ293" s="112"/>
      <c r="BA293" s="112"/>
      <c r="BB293" s="112"/>
      <c r="BC293" s="112"/>
      <c r="BD293" s="112"/>
      <c r="BE293" s="112"/>
      <c r="BF293" s="112"/>
      <c r="BG293" s="112"/>
      <c r="BH293" s="112"/>
      <c r="BI293" s="112"/>
      <c r="BJ293" s="112"/>
      <c r="BK293" s="112"/>
      <c r="BL293" s="112"/>
      <c r="BM293" s="112"/>
      <c r="BN293" s="112"/>
      <c r="BO293" s="112"/>
      <c r="BP293" s="112"/>
      <c r="BQ293" s="112"/>
      <c r="BR293" s="112"/>
      <c r="BS293" s="112"/>
      <c r="BT293" s="112"/>
      <c r="BU293" s="112"/>
      <c r="BV293" s="112"/>
      <c r="BW293" s="112"/>
      <c r="BX293" s="112"/>
      <c r="BY293" s="112"/>
      <c r="BZ293" s="112"/>
      <c r="CA293" s="112"/>
      <c r="CB293" s="112"/>
      <c r="CC293" s="112"/>
      <c r="CD293" s="112"/>
      <c r="CE293" s="112"/>
    </row>
    <row r="294" spans="1:8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  <c r="AB294" s="122"/>
      <c r="AC294" s="122"/>
      <c r="AD294" s="122"/>
      <c r="AE294" s="122"/>
      <c r="AF294" s="122"/>
      <c r="AG294" s="122"/>
      <c r="AH294" s="122"/>
      <c r="AI294" s="122"/>
      <c r="AJ294" s="122"/>
      <c r="AK294" s="122"/>
      <c r="AL294" s="122"/>
      <c r="AM294" s="122"/>
      <c r="AN294" s="122"/>
      <c r="AO294" s="122"/>
      <c r="AP294" s="122"/>
      <c r="AQ294" s="122"/>
      <c r="AR294" s="122"/>
      <c r="AS294" s="121">
        <f t="shared" si="52"/>
        <v>45218</v>
      </c>
      <c r="AT294" s="112"/>
      <c r="AU294" s="112"/>
      <c r="AV294" s="112"/>
      <c r="AW294" s="112"/>
      <c r="AX294" s="112"/>
      <c r="AY294" s="112"/>
      <c r="AZ294" s="112"/>
      <c r="BA294" s="112"/>
      <c r="BB294" s="112"/>
      <c r="BC294" s="112"/>
      <c r="BD294" s="112"/>
      <c r="BE294" s="112"/>
      <c r="BF294" s="112"/>
      <c r="BG294" s="112"/>
      <c r="BH294" s="112"/>
      <c r="BI294" s="112"/>
      <c r="BJ294" s="112"/>
      <c r="BK294" s="112"/>
      <c r="BL294" s="112"/>
      <c r="BM294" s="112"/>
      <c r="BN294" s="112"/>
      <c r="BO294" s="112"/>
      <c r="BP294" s="112"/>
      <c r="BQ294" s="112"/>
      <c r="BR294" s="112"/>
      <c r="BS294" s="112"/>
      <c r="BT294" s="112"/>
      <c r="BU294" s="112"/>
      <c r="BV294" s="112"/>
      <c r="BW294" s="112"/>
      <c r="BX294" s="112"/>
      <c r="BY294" s="112"/>
      <c r="BZ294" s="112"/>
      <c r="CA294" s="112"/>
      <c r="CB294" s="112"/>
      <c r="CC294" s="112"/>
      <c r="CD294" s="112"/>
      <c r="CE294" s="112"/>
    </row>
    <row r="295" spans="1:8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  <c r="AB295" s="122"/>
      <c r="AC295" s="122"/>
      <c r="AD295" s="122"/>
      <c r="AE295" s="122"/>
      <c r="AF295" s="122"/>
      <c r="AG295" s="122"/>
      <c r="AH295" s="122"/>
      <c r="AI295" s="122"/>
      <c r="AJ295" s="122"/>
      <c r="AK295" s="122"/>
      <c r="AL295" s="122"/>
      <c r="AM295" s="122"/>
      <c r="AN295" s="122"/>
      <c r="AO295" s="122"/>
      <c r="AP295" s="122"/>
      <c r="AQ295" s="122"/>
      <c r="AR295" s="122"/>
      <c r="AS295" s="121">
        <f t="shared" si="52"/>
        <v>45219</v>
      </c>
      <c r="AT295" s="112"/>
      <c r="AU295" s="112"/>
      <c r="AV295" s="112"/>
      <c r="AW295" s="112"/>
      <c r="AX295" s="112"/>
      <c r="AY295" s="112"/>
      <c r="AZ295" s="112"/>
      <c r="BA295" s="112"/>
      <c r="BB295" s="112"/>
      <c r="BC295" s="112"/>
      <c r="BD295" s="112"/>
      <c r="BE295" s="112"/>
      <c r="BF295" s="112"/>
      <c r="BG295" s="112"/>
      <c r="BH295" s="112"/>
      <c r="BI295" s="112"/>
      <c r="BJ295" s="112"/>
      <c r="BK295" s="112"/>
      <c r="BL295" s="112"/>
      <c r="BM295" s="112"/>
      <c r="BN295" s="112"/>
      <c r="BO295" s="112"/>
      <c r="BP295" s="112"/>
      <c r="BQ295" s="112"/>
      <c r="BR295" s="112"/>
      <c r="BS295" s="112"/>
      <c r="BT295" s="112"/>
      <c r="BU295" s="112"/>
      <c r="BV295" s="112"/>
      <c r="BW295" s="112"/>
      <c r="BX295" s="112"/>
      <c r="BY295" s="112"/>
      <c r="BZ295" s="112"/>
      <c r="CA295" s="112"/>
      <c r="CB295" s="112"/>
      <c r="CC295" s="112"/>
      <c r="CD295" s="112"/>
      <c r="CE295" s="112"/>
    </row>
    <row r="296" spans="1:8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  <c r="AB296" s="122"/>
      <c r="AC296" s="122"/>
      <c r="AD296" s="122"/>
      <c r="AE296" s="122"/>
      <c r="AF296" s="122"/>
      <c r="AG296" s="122"/>
      <c r="AH296" s="122"/>
      <c r="AI296" s="122"/>
      <c r="AJ296" s="122"/>
      <c r="AK296" s="122"/>
      <c r="AL296" s="122"/>
      <c r="AM296" s="122"/>
      <c r="AN296" s="122"/>
      <c r="AO296" s="122"/>
      <c r="AP296" s="122"/>
      <c r="AQ296" s="122"/>
      <c r="AR296" s="122"/>
      <c r="AS296" s="121">
        <f t="shared" si="52"/>
        <v>45220</v>
      </c>
      <c r="AT296" s="112"/>
      <c r="AU296" s="112"/>
      <c r="AV296" s="112"/>
      <c r="AW296" s="112"/>
      <c r="AX296" s="112"/>
      <c r="AY296" s="112"/>
      <c r="AZ296" s="112"/>
      <c r="BA296" s="112"/>
      <c r="BB296" s="112"/>
      <c r="BC296" s="112"/>
      <c r="BD296" s="112"/>
      <c r="BE296" s="112"/>
      <c r="BF296" s="112"/>
      <c r="BG296" s="112"/>
      <c r="BH296" s="112"/>
      <c r="BI296" s="112"/>
      <c r="BJ296" s="112"/>
      <c r="BK296" s="112"/>
      <c r="BL296" s="112"/>
      <c r="BM296" s="112"/>
      <c r="BN296" s="112"/>
      <c r="BO296" s="112"/>
      <c r="BP296" s="112"/>
      <c r="BQ296" s="112"/>
      <c r="BR296" s="112"/>
      <c r="BS296" s="112"/>
      <c r="BT296" s="112"/>
      <c r="BU296" s="112"/>
      <c r="BV296" s="112"/>
      <c r="BW296" s="112"/>
      <c r="BX296" s="112"/>
      <c r="BY296" s="112"/>
      <c r="BZ296" s="112"/>
      <c r="CA296" s="112"/>
      <c r="CB296" s="112"/>
      <c r="CC296" s="112"/>
      <c r="CD296" s="112"/>
      <c r="CE296" s="112"/>
    </row>
    <row r="297" spans="1:8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  <c r="AB297" s="122"/>
      <c r="AC297" s="122"/>
      <c r="AD297" s="122"/>
      <c r="AE297" s="122"/>
      <c r="AF297" s="122"/>
      <c r="AG297" s="122"/>
      <c r="AH297" s="122"/>
      <c r="AI297" s="122"/>
      <c r="AJ297" s="122"/>
      <c r="AK297" s="122"/>
      <c r="AL297" s="122"/>
      <c r="AM297" s="122"/>
      <c r="AN297" s="122"/>
      <c r="AO297" s="122"/>
      <c r="AP297" s="122"/>
      <c r="AQ297" s="122"/>
      <c r="AR297" s="122"/>
      <c r="AS297" s="121">
        <f t="shared" si="52"/>
        <v>45221</v>
      </c>
      <c r="AT297" s="112"/>
      <c r="AU297" s="112"/>
      <c r="AV297" s="112"/>
      <c r="AW297" s="112"/>
      <c r="AX297" s="112"/>
      <c r="AY297" s="112"/>
      <c r="AZ297" s="112"/>
      <c r="BA297" s="112"/>
      <c r="BB297" s="112"/>
      <c r="BC297" s="112"/>
      <c r="BD297" s="112"/>
      <c r="BE297" s="112"/>
      <c r="BF297" s="112"/>
      <c r="BG297" s="112"/>
      <c r="BH297" s="112"/>
      <c r="BI297" s="112"/>
      <c r="BJ297" s="112"/>
      <c r="BK297" s="112"/>
      <c r="BL297" s="112"/>
      <c r="BM297" s="112"/>
      <c r="BN297" s="112"/>
      <c r="BO297" s="112"/>
      <c r="BP297" s="112"/>
      <c r="BQ297" s="112"/>
      <c r="BR297" s="112"/>
      <c r="BS297" s="112"/>
      <c r="BT297" s="112"/>
      <c r="BU297" s="112"/>
      <c r="BV297" s="112"/>
      <c r="BW297" s="112"/>
      <c r="BX297" s="112"/>
      <c r="BY297" s="112"/>
      <c r="BZ297" s="112"/>
      <c r="CA297" s="112"/>
      <c r="CB297" s="112"/>
      <c r="CC297" s="112"/>
      <c r="CD297" s="112"/>
      <c r="CE297" s="112"/>
    </row>
    <row r="298" spans="1:8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  <c r="AB298" s="122"/>
      <c r="AC298" s="122"/>
      <c r="AD298" s="122"/>
      <c r="AE298" s="122"/>
      <c r="AF298" s="122"/>
      <c r="AG298" s="122"/>
      <c r="AH298" s="122"/>
      <c r="AI298" s="122"/>
      <c r="AJ298" s="122"/>
      <c r="AK298" s="122"/>
      <c r="AL298" s="122"/>
      <c r="AM298" s="122"/>
      <c r="AN298" s="122"/>
      <c r="AO298" s="122"/>
      <c r="AP298" s="122"/>
      <c r="AQ298" s="122"/>
      <c r="AR298" s="122"/>
      <c r="AS298" s="121">
        <f t="shared" si="52"/>
        <v>45222</v>
      </c>
      <c r="AT298" s="112"/>
      <c r="AU298" s="112"/>
      <c r="AV298" s="112"/>
      <c r="AW298" s="112"/>
      <c r="AX298" s="112"/>
      <c r="AY298" s="112"/>
      <c r="AZ298" s="112"/>
      <c r="BA298" s="112"/>
      <c r="BB298" s="112"/>
      <c r="BC298" s="112"/>
      <c r="BD298" s="112"/>
      <c r="BE298" s="112"/>
      <c r="BF298" s="112"/>
      <c r="BG298" s="112"/>
      <c r="BH298" s="112"/>
      <c r="BI298" s="112"/>
      <c r="BJ298" s="112"/>
      <c r="BK298" s="112"/>
      <c r="BL298" s="112"/>
      <c r="BM298" s="112"/>
      <c r="BN298" s="112"/>
      <c r="BO298" s="112"/>
      <c r="BP298" s="112"/>
      <c r="BQ298" s="112"/>
      <c r="BR298" s="112"/>
      <c r="BS298" s="112"/>
      <c r="BT298" s="112"/>
      <c r="BU298" s="112"/>
      <c r="BV298" s="112"/>
      <c r="BW298" s="112"/>
      <c r="BX298" s="112"/>
      <c r="BY298" s="112"/>
      <c r="BZ298" s="112"/>
      <c r="CA298" s="112"/>
      <c r="CB298" s="112"/>
      <c r="CC298" s="112"/>
      <c r="CD298" s="112"/>
      <c r="CE298" s="112"/>
    </row>
    <row r="299" spans="1:8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  <c r="AB299" s="122"/>
      <c r="AC299" s="122"/>
      <c r="AD299" s="122"/>
      <c r="AE299" s="122"/>
      <c r="AF299" s="122"/>
      <c r="AG299" s="122"/>
      <c r="AH299" s="122"/>
      <c r="AI299" s="122"/>
      <c r="AJ299" s="122"/>
      <c r="AK299" s="122"/>
      <c r="AL299" s="122"/>
      <c r="AM299" s="122"/>
      <c r="AN299" s="122"/>
      <c r="AO299" s="122"/>
      <c r="AP299" s="122"/>
      <c r="AQ299" s="122"/>
      <c r="AR299" s="122"/>
      <c r="AS299" s="121">
        <f t="shared" si="52"/>
        <v>45223</v>
      </c>
      <c r="AT299" s="112"/>
      <c r="AU299" s="112"/>
      <c r="AV299" s="112"/>
      <c r="AW299" s="112"/>
      <c r="AX299" s="112"/>
      <c r="AY299" s="112"/>
      <c r="AZ299" s="112"/>
      <c r="BA299" s="112"/>
      <c r="BB299" s="112"/>
      <c r="BC299" s="112"/>
      <c r="BD299" s="112"/>
      <c r="BE299" s="112"/>
      <c r="BF299" s="112"/>
      <c r="BG299" s="112"/>
      <c r="BH299" s="112"/>
      <c r="BI299" s="112"/>
      <c r="BJ299" s="112"/>
      <c r="BK299" s="112"/>
      <c r="BL299" s="112"/>
      <c r="BM299" s="112"/>
      <c r="BN299" s="112"/>
      <c r="BO299" s="112"/>
      <c r="BP299" s="112"/>
      <c r="BQ299" s="112"/>
      <c r="BR299" s="112"/>
      <c r="BS299" s="112"/>
      <c r="BT299" s="112"/>
      <c r="BU299" s="112"/>
      <c r="BV299" s="112"/>
      <c r="BW299" s="112"/>
      <c r="BX299" s="112"/>
      <c r="BY299" s="112"/>
      <c r="BZ299" s="112"/>
      <c r="CA299" s="112"/>
      <c r="CB299" s="112"/>
      <c r="CC299" s="112"/>
      <c r="CD299" s="112"/>
      <c r="CE299" s="112"/>
    </row>
    <row r="300" spans="1:8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  <c r="AB300" s="122"/>
      <c r="AC300" s="122"/>
      <c r="AD300" s="122"/>
      <c r="AE300" s="122"/>
      <c r="AF300" s="122"/>
      <c r="AG300" s="122"/>
      <c r="AH300" s="122"/>
      <c r="AI300" s="122"/>
      <c r="AJ300" s="122"/>
      <c r="AK300" s="122"/>
      <c r="AL300" s="122"/>
      <c r="AM300" s="122"/>
      <c r="AN300" s="122"/>
      <c r="AO300" s="122"/>
      <c r="AP300" s="122"/>
      <c r="AQ300" s="122"/>
      <c r="AR300" s="122"/>
      <c r="AS300" s="121">
        <f t="shared" si="52"/>
        <v>45224</v>
      </c>
      <c r="AT300" s="112"/>
      <c r="AU300" s="112"/>
      <c r="AV300" s="112"/>
      <c r="AW300" s="112"/>
      <c r="AX300" s="112"/>
      <c r="AY300" s="112"/>
      <c r="AZ300" s="112"/>
      <c r="BA300" s="112"/>
      <c r="BB300" s="112"/>
      <c r="BC300" s="112"/>
      <c r="BD300" s="112"/>
      <c r="BE300" s="112"/>
      <c r="BF300" s="112"/>
      <c r="BG300" s="112"/>
      <c r="BH300" s="112"/>
      <c r="BI300" s="112"/>
      <c r="BJ300" s="112"/>
      <c r="BK300" s="112"/>
      <c r="BL300" s="112"/>
      <c r="BM300" s="112"/>
      <c r="BN300" s="112"/>
      <c r="BO300" s="112"/>
      <c r="BP300" s="112"/>
      <c r="BQ300" s="112"/>
      <c r="BR300" s="112"/>
      <c r="BS300" s="112"/>
      <c r="BT300" s="112"/>
      <c r="BU300" s="112"/>
      <c r="BV300" s="112"/>
      <c r="BW300" s="112"/>
      <c r="BX300" s="112"/>
      <c r="BY300" s="112"/>
      <c r="BZ300" s="112"/>
      <c r="CA300" s="112"/>
      <c r="CB300" s="112"/>
      <c r="CC300" s="112"/>
      <c r="CD300" s="112"/>
      <c r="CE300" s="112"/>
    </row>
    <row r="301" spans="1:8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  <c r="AB301" s="122"/>
      <c r="AC301" s="122"/>
      <c r="AD301" s="122"/>
      <c r="AE301" s="122"/>
      <c r="AF301" s="122"/>
      <c r="AG301" s="122"/>
      <c r="AH301" s="122"/>
      <c r="AI301" s="122"/>
      <c r="AJ301" s="122"/>
      <c r="AK301" s="122"/>
      <c r="AL301" s="122"/>
      <c r="AM301" s="122"/>
      <c r="AN301" s="122"/>
      <c r="AO301" s="122"/>
      <c r="AP301" s="122"/>
      <c r="AQ301" s="122"/>
      <c r="AR301" s="122"/>
      <c r="AS301" s="121">
        <f t="shared" si="52"/>
        <v>45225</v>
      </c>
      <c r="AT301" s="112"/>
      <c r="AU301" s="112"/>
      <c r="AV301" s="112"/>
      <c r="AW301" s="112"/>
      <c r="AX301" s="112"/>
      <c r="AY301" s="112"/>
      <c r="AZ301" s="112"/>
      <c r="BA301" s="112"/>
      <c r="BB301" s="112"/>
      <c r="BC301" s="112"/>
      <c r="BD301" s="112"/>
      <c r="BE301" s="112"/>
      <c r="BF301" s="112"/>
      <c r="BG301" s="112"/>
      <c r="BH301" s="112"/>
      <c r="BI301" s="112"/>
      <c r="BJ301" s="112"/>
      <c r="BK301" s="112"/>
      <c r="BL301" s="112"/>
      <c r="BM301" s="112"/>
      <c r="BN301" s="112"/>
      <c r="BO301" s="112"/>
      <c r="BP301" s="112"/>
      <c r="BQ301" s="112"/>
      <c r="BR301" s="112"/>
      <c r="BS301" s="112"/>
      <c r="BT301" s="112"/>
      <c r="BU301" s="112"/>
      <c r="BV301" s="112"/>
      <c r="BW301" s="112"/>
      <c r="BX301" s="112"/>
      <c r="BY301" s="112"/>
      <c r="BZ301" s="112"/>
      <c r="CA301" s="112"/>
      <c r="CB301" s="112"/>
      <c r="CC301" s="112"/>
      <c r="CD301" s="112"/>
      <c r="CE301" s="112"/>
    </row>
    <row r="302" spans="1:8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  <c r="AB302" s="122"/>
      <c r="AC302" s="122"/>
      <c r="AD302" s="122"/>
      <c r="AE302" s="122"/>
      <c r="AF302" s="122"/>
      <c r="AG302" s="122"/>
      <c r="AH302" s="122"/>
      <c r="AI302" s="122"/>
      <c r="AJ302" s="122"/>
      <c r="AK302" s="122"/>
      <c r="AL302" s="122"/>
      <c r="AM302" s="122"/>
      <c r="AN302" s="122"/>
      <c r="AO302" s="122"/>
      <c r="AP302" s="122"/>
      <c r="AQ302" s="122"/>
      <c r="AR302" s="122"/>
      <c r="AS302" s="121">
        <f t="shared" si="52"/>
        <v>45226</v>
      </c>
      <c r="AT302" s="112"/>
      <c r="AU302" s="112"/>
      <c r="AV302" s="112"/>
      <c r="AW302" s="112"/>
      <c r="AX302" s="112"/>
      <c r="AY302" s="112"/>
      <c r="AZ302" s="112"/>
      <c r="BA302" s="112"/>
      <c r="BB302" s="112"/>
      <c r="BC302" s="112"/>
      <c r="BD302" s="112"/>
      <c r="BE302" s="112"/>
      <c r="BF302" s="112"/>
      <c r="BG302" s="112"/>
      <c r="BH302" s="112"/>
      <c r="BI302" s="112"/>
      <c r="BJ302" s="112"/>
      <c r="BK302" s="112"/>
      <c r="BL302" s="112"/>
      <c r="BM302" s="112"/>
      <c r="BN302" s="112"/>
      <c r="BO302" s="112"/>
      <c r="BP302" s="112"/>
      <c r="BQ302" s="112"/>
      <c r="BR302" s="112"/>
      <c r="BS302" s="112"/>
      <c r="BT302" s="112"/>
      <c r="BU302" s="112"/>
      <c r="BV302" s="112"/>
      <c r="BW302" s="112"/>
      <c r="BX302" s="112"/>
      <c r="BY302" s="112"/>
      <c r="BZ302" s="112"/>
      <c r="CA302" s="112"/>
      <c r="CB302" s="112"/>
      <c r="CC302" s="112"/>
      <c r="CD302" s="112"/>
      <c r="CE302" s="112"/>
    </row>
    <row r="303" spans="1:8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  <c r="AB303" s="122"/>
      <c r="AC303" s="122"/>
      <c r="AD303" s="122"/>
      <c r="AE303" s="122"/>
      <c r="AF303" s="122"/>
      <c r="AG303" s="122"/>
      <c r="AH303" s="122"/>
      <c r="AI303" s="122"/>
      <c r="AJ303" s="122"/>
      <c r="AK303" s="122"/>
      <c r="AL303" s="122"/>
      <c r="AM303" s="122"/>
      <c r="AN303" s="122"/>
      <c r="AO303" s="122"/>
      <c r="AP303" s="122"/>
      <c r="AQ303" s="122"/>
      <c r="AR303" s="122"/>
      <c r="AS303" s="121">
        <f t="shared" si="52"/>
        <v>45227</v>
      </c>
      <c r="AT303" s="112"/>
      <c r="AU303" s="112"/>
      <c r="AV303" s="112"/>
      <c r="AW303" s="112"/>
      <c r="AX303" s="112"/>
      <c r="AY303" s="112"/>
      <c r="AZ303" s="112"/>
      <c r="BA303" s="112"/>
      <c r="BB303" s="112"/>
      <c r="BC303" s="112"/>
      <c r="BD303" s="112"/>
      <c r="BE303" s="112"/>
      <c r="BF303" s="112"/>
      <c r="BG303" s="112"/>
      <c r="BH303" s="112"/>
      <c r="BI303" s="112"/>
      <c r="BJ303" s="112"/>
      <c r="BK303" s="112"/>
      <c r="BL303" s="112"/>
      <c r="BM303" s="112"/>
      <c r="BN303" s="112"/>
      <c r="BO303" s="112"/>
      <c r="BP303" s="112"/>
      <c r="BQ303" s="112"/>
      <c r="BR303" s="112"/>
      <c r="BS303" s="112"/>
      <c r="BT303" s="112"/>
      <c r="BU303" s="112"/>
      <c r="BV303" s="112"/>
      <c r="BW303" s="112"/>
      <c r="BX303" s="112"/>
      <c r="BY303" s="112"/>
      <c r="BZ303" s="112"/>
      <c r="CA303" s="112"/>
      <c r="CB303" s="112"/>
      <c r="CC303" s="112"/>
      <c r="CD303" s="112"/>
      <c r="CE303" s="112"/>
    </row>
    <row r="304" spans="1:8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122"/>
      <c r="AK304" s="122"/>
      <c r="AL304" s="122"/>
      <c r="AM304" s="122"/>
      <c r="AN304" s="122"/>
      <c r="AO304" s="122"/>
      <c r="AP304" s="122"/>
      <c r="AQ304" s="122"/>
      <c r="AR304" s="122"/>
      <c r="AS304" s="121">
        <f t="shared" si="52"/>
        <v>45228</v>
      </c>
      <c r="AT304" s="112"/>
      <c r="AU304" s="112"/>
      <c r="AV304" s="112"/>
      <c r="AW304" s="112"/>
      <c r="AX304" s="112"/>
      <c r="AY304" s="112"/>
      <c r="AZ304" s="112"/>
      <c r="BA304" s="112"/>
      <c r="BB304" s="112"/>
      <c r="BC304" s="112"/>
      <c r="BD304" s="112"/>
      <c r="BE304" s="112"/>
      <c r="BF304" s="112"/>
      <c r="BG304" s="112"/>
      <c r="BH304" s="112"/>
      <c r="BI304" s="112"/>
      <c r="BJ304" s="112"/>
      <c r="BK304" s="112"/>
      <c r="BL304" s="112"/>
      <c r="BM304" s="112"/>
      <c r="BN304" s="112"/>
      <c r="BO304" s="112"/>
      <c r="BP304" s="112"/>
      <c r="BQ304" s="112"/>
      <c r="BR304" s="112"/>
      <c r="BS304" s="112"/>
      <c r="BT304" s="112"/>
      <c r="BU304" s="112"/>
      <c r="BV304" s="112"/>
      <c r="BW304" s="112"/>
      <c r="BX304" s="112"/>
      <c r="BY304" s="112"/>
      <c r="BZ304" s="112"/>
      <c r="CA304" s="112"/>
      <c r="CB304" s="112"/>
      <c r="CC304" s="112"/>
      <c r="CD304" s="112"/>
      <c r="CE304" s="112"/>
    </row>
    <row r="305" spans="1:8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  <c r="AB305" s="122"/>
      <c r="AC305" s="122"/>
      <c r="AD305" s="122"/>
      <c r="AE305" s="122"/>
      <c r="AF305" s="122"/>
      <c r="AG305" s="122"/>
      <c r="AH305" s="122"/>
      <c r="AI305" s="122"/>
      <c r="AJ305" s="122"/>
      <c r="AK305" s="122"/>
      <c r="AL305" s="122"/>
      <c r="AM305" s="122"/>
      <c r="AN305" s="122"/>
      <c r="AO305" s="122"/>
      <c r="AP305" s="122"/>
      <c r="AQ305" s="122"/>
      <c r="AR305" s="122"/>
      <c r="AS305" s="121">
        <f t="shared" si="52"/>
        <v>45229</v>
      </c>
      <c r="AT305" s="112"/>
      <c r="AU305" s="112"/>
      <c r="AV305" s="112"/>
      <c r="AW305" s="112"/>
      <c r="AX305" s="112"/>
      <c r="AY305" s="112"/>
      <c r="AZ305" s="112"/>
      <c r="BA305" s="112"/>
      <c r="BB305" s="112"/>
      <c r="BC305" s="112"/>
      <c r="BD305" s="112"/>
      <c r="BE305" s="112"/>
      <c r="BF305" s="112"/>
      <c r="BG305" s="112"/>
      <c r="BH305" s="112"/>
      <c r="BI305" s="112"/>
      <c r="BJ305" s="112"/>
      <c r="BK305" s="112"/>
      <c r="BL305" s="112"/>
      <c r="BM305" s="112"/>
      <c r="BN305" s="112"/>
      <c r="BO305" s="112"/>
      <c r="BP305" s="112"/>
      <c r="BQ305" s="112"/>
      <c r="BR305" s="112"/>
      <c r="BS305" s="112"/>
      <c r="BT305" s="112"/>
      <c r="BU305" s="112"/>
      <c r="BV305" s="112"/>
      <c r="BW305" s="112"/>
      <c r="BX305" s="112"/>
      <c r="BY305" s="112"/>
      <c r="BZ305" s="112"/>
      <c r="CA305" s="112"/>
      <c r="CB305" s="112"/>
      <c r="CC305" s="112"/>
      <c r="CD305" s="112"/>
      <c r="CE305" s="112"/>
    </row>
    <row r="306" spans="1:8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  <c r="AB306" s="122"/>
      <c r="AC306" s="122"/>
      <c r="AD306" s="122"/>
      <c r="AE306" s="122"/>
      <c r="AF306" s="122"/>
      <c r="AG306" s="122"/>
      <c r="AH306" s="122"/>
      <c r="AI306" s="122"/>
      <c r="AJ306" s="122"/>
      <c r="AK306" s="122"/>
      <c r="AL306" s="122"/>
      <c r="AM306" s="122"/>
      <c r="AN306" s="122"/>
      <c r="AO306" s="122"/>
      <c r="AP306" s="122"/>
      <c r="AQ306" s="122"/>
      <c r="AR306" s="122"/>
      <c r="AS306" s="121">
        <f t="shared" si="52"/>
        <v>45230</v>
      </c>
      <c r="AT306" s="112"/>
      <c r="AU306" s="112"/>
      <c r="AV306" s="112"/>
      <c r="AW306" s="112"/>
      <c r="AX306" s="112"/>
      <c r="AY306" s="112"/>
      <c r="AZ306" s="112"/>
      <c r="BA306" s="112"/>
      <c r="BB306" s="112"/>
      <c r="BC306" s="112"/>
      <c r="BD306" s="112"/>
      <c r="BE306" s="112"/>
      <c r="BF306" s="112"/>
      <c r="BG306" s="112"/>
      <c r="BH306" s="112"/>
      <c r="BI306" s="112"/>
      <c r="BJ306" s="112"/>
      <c r="BK306" s="112"/>
      <c r="BL306" s="112"/>
      <c r="BM306" s="112"/>
      <c r="BN306" s="112"/>
      <c r="BO306" s="112"/>
      <c r="BP306" s="112"/>
      <c r="BQ306" s="112"/>
      <c r="BR306" s="112"/>
      <c r="BS306" s="112"/>
      <c r="BT306" s="112"/>
      <c r="BU306" s="112"/>
      <c r="BV306" s="112"/>
      <c r="BW306" s="112"/>
      <c r="BX306" s="112"/>
      <c r="BY306" s="112"/>
      <c r="BZ306" s="112"/>
      <c r="CA306" s="112"/>
      <c r="CB306" s="112"/>
      <c r="CC306" s="112"/>
      <c r="CD306" s="112"/>
      <c r="CE306" s="112"/>
    </row>
    <row r="307" spans="1:8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  <c r="AB307" s="122"/>
      <c r="AC307" s="122"/>
      <c r="AD307" s="122"/>
      <c r="AE307" s="122"/>
      <c r="AF307" s="122"/>
      <c r="AG307" s="122"/>
      <c r="AH307" s="122"/>
      <c r="AI307" s="122"/>
      <c r="AJ307" s="122"/>
      <c r="AK307" s="122"/>
      <c r="AL307" s="122"/>
      <c r="AM307" s="122"/>
      <c r="AN307" s="122"/>
      <c r="AO307" s="122"/>
      <c r="AP307" s="122"/>
      <c r="AQ307" s="122"/>
      <c r="AR307" s="122"/>
      <c r="AS307" s="121">
        <f t="shared" si="52"/>
        <v>45231</v>
      </c>
      <c r="AT307" s="112"/>
      <c r="AU307" s="112"/>
      <c r="AV307" s="112"/>
      <c r="AW307" s="112"/>
      <c r="AX307" s="112"/>
      <c r="AY307" s="112"/>
      <c r="AZ307" s="112"/>
      <c r="BA307" s="112"/>
      <c r="BB307" s="112"/>
      <c r="BC307" s="112"/>
      <c r="BD307" s="112"/>
      <c r="BE307" s="112"/>
      <c r="BF307" s="112"/>
      <c r="BG307" s="112"/>
      <c r="BH307" s="112"/>
      <c r="BI307" s="112"/>
      <c r="BJ307" s="112"/>
      <c r="BK307" s="112"/>
      <c r="BL307" s="112"/>
      <c r="BM307" s="112"/>
      <c r="BN307" s="112"/>
      <c r="BO307" s="112"/>
      <c r="BP307" s="112"/>
      <c r="BQ307" s="112"/>
      <c r="BR307" s="112"/>
      <c r="BS307" s="112"/>
      <c r="BT307" s="112"/>
      <c r="BU307" s="112"/>
      <c r="BV307" s="112"/>
      <c r="BW307" s="112"/>
      <c r="BX307" s="112"/>
      <c r="BY307" s="112"/>
      <c r="BZ307" s="112"/>
      <c r="CA307" s="112"/>
      <c r="CB307" s="112"/>
      <c r="CC307" s="112"/>
      <c r="CD307" s="112"/>
      <c r="CE307" s="112"/>
    </row>
    <row r="308" spans="1:8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  <c r="AB308" s="122"/>
      <c r="AC308" s="122"/>
      <c r="AD308" s="122"/>
      <c r="AE308" s="122"/>
      <c r="AF308" s="122"/>
      <c r="AG308" s="122"/>
      <c r="AH308" s="122"/>
      <c r="AI308" s="122"/>
      <c r="AJ308" s="122"/>
      <c r="AK308" s="122"/>
      <c r="AL308" s="122"/>
      <c r="AM308" s="122"/>
      <c r="AN308" s="122"/>
      <c r="AO308" s="122"/>
      <c r="AP308" s="122"/>
      <c r="AQ308" s="122"/>
      <c r="AR308" s="122"/>
      <c r="AS308" s="121">
        <f t="shared" si="52"/>
        <v>45232</v>
      </c>
      <c r="AT308" s="112"/>
      <c r="AU308" s="112"/>
      <c r="AV308" s="112"/>
      <c r="AW308" s="112"/>
      <c r="AX308" s="112"/>
      <c r="AY308" s="112"/>
      <c r="AZ308" s="112"/>
      <c r="BA308" s="112"/>
      <c r="BB308" s="112"/>
      <c r="BC308" s="112"/>
      <c r="BD308" s="112"/>
      <c r="BE308" s="112"/>
      <c r="BF308" s="112"/>
      <c r="BG308" s="112"/>
      <c r="BH308" s="112"/>
      <c r="BI308" s="112"/>
      <c r="BJ308" s="112"/>
      <c r="BK308" s="112"/>
      <c r="BL308" s="112"/>
      <c r="BM308" s="112"/>
      <c r="BN308" s="112"/>
      <c r="BO308" s="112"/>
      <c r="BP308" s="112"/>
      <c r="BQ308" s="112"/>
      <c r="BR308" s="112"/>
      <c r="BS308" s="112"/>
      <c r="BT308" s="112"/>
      <c r="BU308" s="112"/>
      <c r="BV308" s="112"/>
      <c r="BW308" s="112"/>
      <c r="BX308" s="112"/>
      <c r="BY308" s="112"/>
      <c r="BZ308" s="112"/>
      <c r="CA308" s="112"/>
      <c r="CB308" s="112"/>
      <c r="CC308" s="112"/>
      <c r="CD308" s="112"/>
      <c r="CE308" s="112"/>
    </row>
    <row r="309" spans="1:8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  <c r="AB309" s="122"/>
      <c r="AC309" s="122"/>
      <c r="AD309" s="122"/>
      <c r="AE309" s="122"/>
      <c r="AF309" s="122"/>
      <c r="AG309" s="122"/>
      <c r="AH309" s="122"/>
      <c r="AI309" s="122"/>
      <c r="AJ309" s="122"/>
      <c r="AK309" s="122"/>
      <c r="AL309" s="122"/>
      <c r="AM309" s="122"/>
      <c r="AN309" s="122"/>
      <c r="AO309" s="122"/>
      <c r="AP309" s="122"/>
      <c r="AQ309" s="122"/>
      <c r="AR309" s="122"/>
      <c r="AS309" s="121">
        <f t="shared" si="52"/>
        <v>45233</v>
      </c>
      <c r="AT309" s="112"/>
      <c r="AU309" s="112"/>
      <c r="AV309" s="112"/>
      <c r="AW309" s="112"/>
      <c r="AX309" s="112"/>
      <c r="AY309" s="112"/>
      <c r="AZ309" s="112"/>
      <c r="BA309" s="112"/>
      <c r="BB309" s="112"/>
      <c r="BC309" s="112"/>
      <c r="BD309" s="112"/>
      <c r="BE309" s="112"/>
      <c r="BF309" s="112"/>
      <c r="BG309" s="112"/>
      <c r="BH309" s="112"/>
      <c r="BI309" s="112"/>
      <c r="BJ309" s="112"/>
      <c r="BK309" s="112"/>
      <c r="BL309" s="112"/>
      <c r="BM309" s="112"/>
      <c r="BN309" s="112"/>
      <c r="BO309" s="112"/>
      <c r="BP309" s="112"/>
      <c r="BQ309" s="112"/>
      <c r="BR309" s="112"/>
      <c r="BS309" s="112"/>
      <c r="BT309" s="112"/>
      <c r="BU309" s="112"/>
      <c r="BV309" s="112"/>
      <c r="BW309" s="112"/>
      <c r="BX309" s="112"/>
      <c r="BY309" s="112"/>
      <c r="BZ309" s="112"/>
      <c r="CA309" s="112"/>
      <c r="CB309" s="112"/>
      <c r="CC309" s="112"/>
      <c r="CD309" s="112"/>
      <c r="CE309" s="112"/>
    </row>
    <row r="310" spans="1:8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  <c r="AB310" s="122"/>
      <c r="AC310" s="122"/>
      <c r="AD310" s="122"/>
      <c r="AE310" s="122"/>
      <c r="AF310" s="122"/>
      <c r="AG310" s="122"/>
      <c r="AH310" s="122"/>
      <c r="AI310" s="122"/>
      <c r="AJ310" s="122"/>
      <c r="AK310" s="122"/>
      <c r="AL310" s="122"/>
      <c r="AM310" s="122"/>
      <c r="AN310" s="122"/>
      <c r="AO310" s="122"/>
      <c r="AP310" s="122"/>
      <c r="AQ310" s="122"/>
      <c r="AR310" s="122"/>
      <c r="AS310" s="121">
        <f t="shared" si="52"/>
        <v>45234</v>
      </c>
      <c r="AT310" s="112"/>
      <c r="AU310" s="112"/>
      <c r="AV310" s="112"/>
      <c r="AW310" s="112"/>
      <c r="AX310" s="112"/>
      <c r="AY310" s="112"/>
      <c r="AZ310" s="112"/>
      <c r="BA310" s="112"/>
      <c r="BB310" s="112"/>
      <c r="BC310" s="112"/>
      <c r="BD310" s="112"/>
      <c r="BE310" s="112"/>
      <c r="BF310" s="112"/>
      <c r="BG310" s="112"/>
      <c r="BH310" s="112"/>
      <c r="BI310" s="112"/>
      <c r="BJ310" s="112"/>
      <c r="BK310" s="112"/>
      <c r="BL310" s="112"/>
      <c r="BM310" s="112"/>
      <c r="BN310" s="112"/>
      <c r="BO310" s="112"/>
      <c r="BP310" s="112"/>
      <c r="BQ310" s="112"/>
      <c r="BR310" s="112"/>
      <c r="BS310" s="112"/>
      <c r="BT310" s="112"/>
      <c r="BU310" s="112"/>
      <c r="BV310" s="112"/>
      <c r="BW310" s="112"/>
      <c r="BX310" s="112"/>
      <c r="BY310" s="112"/>
      <c r="BZ310" s="112"/>
      <c r="CA310" s="112"/>
      <c r="CB310" s="112"/>
      <c r="CC310" s="112"/>
      <c r="CD310" s="112"/>
      <c r="CE310" s="112"/>
    </row>
    <row r="311" spans="1:8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  <c r="AB311" s="122"/>
      <c r="AC311" s="122"/>
      <c r="AD311" s="122"/>
      <c r="AE311" s="122"/>
      <c r="AF311" s="122"/>
      <c r="AG311" s="122"/>
      <c r="AH311" s="122"/>
      <c r="AI311" s="122"/>
      <c r="AJ311" s="122"/>
      <c r="AK311" s="122"/>
      <c r="AL311" s="122"/>
      <c r="AM311" s="122"/>
      <c r="AN311" s="122"/>
      <c r="AO311" s="122"/>
      <c r="AP311" s="122"/>
      <c r="AQ311" s="122"/>
      <c r="AR311" s="122"/>
      <c r="AS311" s="121">
        <f t="shared" si="52"/>
        <v>45235</v>
      </c>
      <c r="AT311" s="112"/>
      <c r="AU311" s="112"/>
      <c r="AV311" s="112"/>
      <c r="AW311" s="112"/>
      <c r="AX311" s="112"/>
      <c r="AY311" s="112"/>
      <c r="AZ311" s="112"/>
      <c r="BA311" s="112"/>
      <c r="BB311" s="112"/>
      <c r="BC311" s="112"/>
      <c r="BD311" s="112"/>
      <c r="BE311" s="112"/>
      <c r="BF311" s="112"/>
      <c r="BG311" s="112"/>
      <c r="BH311" s="112"/>
      <c r="BI311" s="112"/>
      <c r="BJ311" s="112"/>
      <c r="BK311" s="112"/>
      <c r="BL311" s="112"/>
      <c r="BM311" s="112"/>
      <c r="BN311" s="112"/>
      <c r="BO311" s="112"/>
      <c r="BP311" s="112"/>
      <c r="BQ311" s="112"/>
      <c r="BR311" s="112"/>
      <c r="BS311" s="112"/>
      <c r="BT311" s="112"/>
      <c r="BU311" s="112"/>
      <c r="BV311" s="112"/>
      <c r="BW311" s="112"/>
      <c r="BX311" s="112"/>
      <c r="BY311" s="112"/>
      <c r="BZ311" s="112"/>
      <c r="CA311" s="112"/>
      <c r="CB311" s="112"/>
      <c r="CC311" s="112"/>
      <c r="CD311" s="112"/>
      <c r="CE311" s="112"/>
    </row>
    <row r="312" spans="1:8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  <c r="AB312" s="122"/>
      <c r="AC312" s="122"/>
      <c r="AD312" s="122"/>
      <c r="AE312" s="122"/>
      <c r="AF312" s="122"/>
      <c r="AG312" s="122"/>
      <c r="AH312" s="122"/>
      <c r="AI312" s="122"/>
      <c r="AJ312" s="122"/>
      <c r="AK312" s="122"/>
      <c r="AL312" s="122"/>
      <c r="AM312" s="122"/>
      <c r="AN312" s="122"/>
      <c r="AO312" s="122"/>
      <c r="AP312" s="122"/>
      <c r="AQ312" s="122"/>
      <c r="AR312" s="122"/>
      <c r="AS312" s="121">
        <f t="shared" si="52"/>
        <v>45236</v>
      </c>
      <c r="AT312" s="112"/>
      <c r="AU312" s="112"/>
      <c r="AV312" s="112"/>
      <c r="AW312" s="112"/>
      <c r="AX312" s="112"/>
      <c r="AY312" s="112"/>
      <c r="AZ312" s="112"/>
      <c r="BA312" s="112"/>
      <c r="BB312" s="112"/>
      <c r="BC312" s="112"/>
      <c r="BD312" s="112"/>
      <c r="BE312" s="112"/>
      <c r="BF312" s="112"/>
      <c r="BG312" s="112"/>
      <c r="BH312" s="112"/>
      <c r="BI312" s="112"/>
      <c r="BJ312" s="112"/>
      <c r="BK312" s="112"/>
      <c r="BL312" s="112"/>
      <c r="BM312" s="112"/>
      <c r="BN312" s="112"/>
      <c r="BO312" s="112"/>
      <c r="BP312" s="112"/>
      <c r="BQ312" s="112"/>
      <c r="BR312" s="112"/>
      <c r="BS312" s="112"/>
      <c r="BT312" s="112"/>
      <c r="BU312" s="112"/>
      <c r="BV312" s="112"/>
      <c r="BW312" s="112"/>
      <c r="BX312" s="112"/>
      <c r="BY312" s="112"/>
      <c r="BZ312" s="112"/>
      <c r="CA312" s="112"/>
      <c r="CB312" s="112"/>
      <c r="CC312" s="112"/>
      <c r="CD312" s="112"/>
      <c r="CE312" s="112"/>
    </row>
    <row r="313" spans="1:8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  <c r="AB313" s="122"/>
      <c r="AC313" s="122"/>
      <c r="AD313" s="122"/>
      <c r="AE313" s="122"/>
      <c r="AF313" s="122"/>
      <c r="AG313" s="122"/>
      <c r="AH313" s="122"/>
      <c r="AI313" s="122"/>
      <c r="AJ313" s="122"/>
      <c r="AK313" s="122"/>
      <c r="AL313" s="122"/>
      <c r="AM313" s="122"/>
      <c r="AN313" s="122"/>
      <c r="AO313" s="122"/>
      <c r="AP313" s="122"/>
      <c r="AQ313" s="122"/>
      <c r="AR313" s="122"/>
      <c r="AS313" s="121">
        <f t="shared" si="52"/>
        <v>45237</v>
      </c>
      <c r="AT313" s="112"/>
      <c r="AU313" s="112"/>
      <c r="AV313" s="112"/>
      <c r="AW313" s="112"/>
      <c r="AX313" s="112"/>
      <c r="AY313" s="112"/>
      <c r="AZ313" s="112"/>
      <c r="BA313" s="112"/>
      <c r="BB313" s="112"/>
      <c r="BC313" s="112"/>
      <c r="BD313" s="112"/>
      <c r="BE313" s="112"/>
      <c r="BF313" s="112"/>
      <c r="BG313" s="112"/>
      <c r="BH313" s="112"/>
      <c r="BI313" s="112"/>
      <c r="BJ313" s="112"/>
      <c r="BK313" s="112"/>
      <c r="BL313" s="112"/>
      <c r="BM313" s="112"/>
      <c r="BN313" s="112"/>
      <c r="BO313" s="112"/>
      <c r="BP313" s="112"/>
      <c r="BQ313" s="112"/>
      <c r="BR313" s="112"/>
      <c r="BS313" s="112"/>
      <c r="BT313" s="112"/>
      <c r="BU313" s="112"/>
      <c r="BV313" s="112"/>
      <c r="BW313" s="112"/>
      <c r="BX313" s="112"/>
      <c r="BY313" s="112"/>
      <c r="BZ313" s="112"/>
      <c r="CA313" s="112"/>
      <c r="CB313" s="112"/>
      <c r="CC313" s="112"/>
      <c r="CD313" s="112"/>
      <c r="CE313" s="112"/>
    </row>
    <row r="314" spans="1:8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  <c r="AB314" s="122"/>
      <c r="AC314" s="122"/>
      <c r="AD314" s="122"/>
      <c r="AE314" s="122"/>
      <c r="AF314" s="122"/>
      <c r="AG314" s="122"/>
      <c r="AH314" s="122"/>
      <c r="AI314" s="122"/>
      <c r="AJ314" s="122"/>
      <c r="AK314" s="122"/>
      <c r="AL314" s="122"/>
      <c r="AM314" s="122"/>
      <c r="AN314" s="122"/>
      <c r="AO314" s="122"/>
      <c r="AP314" s="122"/>
      <c r="AQ314" s="122"/>
      <c r="AR314" s="122"/>
      <c r="AS314" s="121">
        <f t="shared" si="52"/>
        <v>45238</v>
      </c>
      <c r="AT314" s="112"/>
      <c r="AU314" s="112"/>
      <c r="AV314" s="112"/>
      <c r="AW314" s="112"/>
      <c r="AX314" s="112"/>
      <c r="AY314" s="112"/>
      <c r="AZ314" s="112"/>
      <c r="BA314" s="112"/>
      <c r="BB314" s="112"/>
      <c r="BC314" s="112"/>
      <c r="BD314" s="112"/>
      <c r="BE314" s="112"/>
      <c r="BF314" s="112"/>
      <c r="BG314" s="112"/>
      <c r="BH314" s="112"/>
      <c r="BI314" s="112"/>
      <c r="BJ314" s="112"/>
      <c r="BK314" s="112"/>
      <c r="BL314" s="112"/>
      <c r="BM314" s="112"/>
      <c r="BN314" s="112"/>
      <c r="BO314" s="112"/>
      <c r="BP314" s="112"/>
      <c r="BQ314" s="112"/>
      <c r="BR314" s="112"/>
      <c r="BS314" s="112"/>
      <c r="BT314" s="112"/>
      <c r="BU314" s="112"/>
      <c r="BV314" s="112"/>
      <c r="BW314" s="112"/>
      <c r="BX314" s="112"/>
      <c r="BY314" s="112"/>
      <c r="BZ314" s="112"/>
      <c r="CA314" s="112"/>
      <c r="CB314" s="112"/>
      <c r="CC314" s="112"/>
      <c r="CD314" s="112"/>
      <c r="CE314" s="112"/>
    </row>
    <row r="315" spans="1:8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  <c r="AB315" s="122"/>
      <c r="AC315" s="122"/>
      <c r="AD315" s="122"/>
      <c r="AE315" s="122"/>
      <c r="AF315" s="122"/>
      <c r="AG315" s="122"/>
      <c r="AH315" s="122"/>
      <c r="AI315" s="122"/>
      <c r="AJ315" s="122"/>
      <c r="AK315" s="122"/>
      <c r="AL315" s="122"/>
      <c r="AM315" s="122"/>
      <c r="AN315" s="122"/>
      <c r="AO315" s="122"/>
      <c r="AP315" s="122"/>
      <c r="AQ315" s="122"/>
      <c r="AR315" s="122"/>
      <c r="AS315" s="121">
        <f t="shared" si="52"/>
        <v>45239</v>
      </c>
      <c r="AT315" s="112"/>
      <c r="AU315" s="112"/>
      <c r="AV315" s="112"/>
      <c r="AW315" s="112"/>
      <c r="AX315" s="112"/>
      <c r="AY315" s="112"/>
      <c r="AZ315" s="112"/>
      <c r="BA315" s="112"/>
      <c r="BB315" s="112"/>
      <c r="BC315" s="112"/>
      <c r="BD315" s="112"/>
      <c r="BE315" s="112"/>
      <c r="BF315" s="112"/>
      <c r="BG315" s="112"/>
      <c r="BH315" s="112"/>
      <c r="BI315" s="112"/>
      <c r="BJ315" s="112"/>
      <c r="BK315" s="112"/>
      <c r="BL315" s="112"/>
      <c r="BM315" s="112"/>
      <c r="BN315" s="112"/>
      <c r="BO315" s="112"/>
      <c r="BP315" s="112"/>
      <c r="BQ315" s="112"/>
      <c r="BR315" s="112"/>
      <c r="BS315" s="112"/>
      <c r="BT315" s="112"/>
      <c r="BU315" s="112"/>
      <c r="BV315" s="112"/>
      <c r="BW315" s="112"/>
      <c r="BX315" s="112"/>
      <c r="BY315" s="112"/>
      <c r="BZ315" s="112"/>
      <c r="CA315" s="112"/>
      <c r="CB315" s="112"/>
      <c r="CC315" s="112"/>
      <c r="CD315" s="112"/>
      <c r="CE315" s="112"/>
    </row>
    <row r="316" spans="1:8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  <c r="AB316" s="122"/>
      <c r="AC316" s="122"/>
      <c r="AD316" s="122"/>
      <c r="AE316" s="122"/>
      <c r="AF316" s="122"/>
      <c r="AG316" s="122"/>
      <c r="AH316" s="122"/>
      <c r="AI316" s="122"/>
      <c r="AJ316" s="122"/>
      <c r="AK316" s="122"/>
      <c r="AL316" s="122"/>
      <c r="AM316" s="122"/>
      <c r="AN316" s="122"/>
      <c r="AO316" s="122"/>
      <c r="AP316" s="122"/>
      <c r="AQ316" s="122"/>
      <c r="AR316" s="122"/>
      <c r="AS316" s="121">
        <f t="shared" si="52"/>
        <v>45240</v>
      </c>
      <c r="AT316" s="112"/>
      <c r="AU316" s="112"/>
      <c r="AV316" s="112"/>
      <c r="AW316" s="112"/>
      <c r="AX316" s="112"/>
      <c r="AY316" s="112"/>
      <c r="AZ316" s="112"/>
      <c r="BA316" s="112"/>
      <c r="BB316" s="112"/>
      <c r="BC316" s="112"/>
      <c r="BD316" s="112"/>
      <c r="BE316" s="112"/>
      <c r="BF316" s="112"/>
      <c r="BG316" s="112"/>
      <c r="BH316" s="112"/>
      <c r="BI316" s="112"/>
      <c r="BJ316" s="112"/>
      <c r="BK316" s="112"/>
      <c r="BL316" s="112"/>
      <c r="BM316" s="112"/>
      <c r="BN316" s="112"/>
      <c r="BO316" s="112"/>
      <c r="BP316" s="112"/>
      <c r="BQ316" s="112"/>
      <c r="BR316" s="112"/>
      <c r="BS316" s="112"/>
      <c r="BT316" s="112"/>
      <c r="BU316" s="112"/>
      <c r="BV316" s="112"/>
      <c r="BW316" s="112"/>
      <c r="BX316" s="112"/>
      <c r="BY316" s="112"/>
      <c r="BZ316" s="112"/>
      <c r="CA316" s="112"/>
      <c r="CB316" s="112"/>
      <c r="CC316" s="112"/>
      <c r="CD316" s="112"/>
      <c r="CE316" s="112"/>
    </row>
    <row r="317" spans="1:8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  <c r="AB317" s="122"/>
      <c r="AC317" s="122"/>
      <c r="AD317" s="122"/>
      <c r="AE317" s="122"/>
      <c r="AF317" s="122"/>
      <c r="AG317" s="122"/>
      <c r="AH317" s="122"/>
      <c r="AI317" s="122"/>
      <c r="AJ317" s="122"/>
      <c r="AK317" s="122"/>
      <c r="AL317" s="122"/>
      <c r="AM317" s="122"/>
      <c r="AN317" s="122"/>
      <c r="AO317" s="122"/>
      <c r="AP317" s="122"/>
      <c r="AQ317" s="122"/>
      <c r="AR317" s="122"/>
      <c r="AS317" s="121">
        <f t="shared" si="52"/>
        <v>45241</v>
      </c>
      <c r="AT317" s="112"/>
      <c r="AU317" s="112"/>
      <c r="AV317" s="112"/>
      <c r="AW317" s="112"/>
      <c r="AX317" s="112"/>
      <c r="AY317" s="112"/>
      <c r="AZ317" s="112"/>
      <c r="BA317" s="112"/>
      <c r="BB317" s="112"/>
      <c r="BC317" s="112"/>
      <c r="BD317" s="112"/>
      <c r="BE317" s="112"/>
      <c r="BF317" s="112"/>
      <c r="BG317" s="112"/>
      <c r="BH317" s="112"/>
      <c r="BI317" s="112"/>
      <c r="BJ317" s="112"/>
      <c r="BK317" s="112"/>
      <c r="BL317" s="112"/>
      <c r="BM317" s="112"/>
      <c r="BN317" s="112"/>
      <c r="BO317" s="112"/>
      <c r="BP317" s="112"/>
      <c r="BQ317" s="112"/>
      <c r="BR317" s="112"/>
      <c r="BS317" s="112"/>
      <c r="BT317" s="112"/>
      <c r="BU317" s="112"/>
      <c r="BV317" s="112"/>
      <c r="BW317" s="112"/>
      <c r="BX317" s="112"/>
      <c r="BY317" s="112"/>
      <c r="BZ317" s="112"/>
      <c r="CA317" s="112"/>
      <c r="CB317" s="112"/>
      <c r="CC317" s="112"/>
      <c r="CD317" s="112"/>
      <c r="CE317" s="112"/>
    </row>
    <row r="318" spans="1:8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  <c r="AB318" s="122"/>
      <c r="AC318" s="122"/>
      <c r="AD318" s="122"/>
      <c r="AE318" s="122"/>
      <c r="AF318" s="122"/>
      <c r="AG318" s="122"/>
      <c r="AH318" s="122"/>
      <c r="AI318" s="122"/>
      <c r="AJ318" s="122"/>
      <c r="AK318" s="122"/>
      <c r="AL318" s="122"/>
      <c r="AM318" s="122"/>
      <c r="AN318" s="122"/>
      <c r="AO318" s="122"/>
      <c r="AP318" s="122"/>
      <c r="AQ318" s="122"/>
      <c r="AR318" s="122"/>
      <c r="AS318" s="121">
        <f t="shared" si="52"/>
        <v>45242</v>
      </c>
      <c r="AT318" s="112"/>
      <c r="AU318" s="112"/>
      <c r="AV318" s="112"/>
      <c r="AW318" s="112"/>
      <c r="AX318" s="112"/>
      <c r="AY318" s="112"/>
      <c r="AZ318" s="112"/>
      <c r="BA318" s="112"/>
      <c r="BB318" s="112"/>
      <c r="BC318" s="112"/>
      <c r="BD318" s="112"/>
      <c r="BE318" s="112"/>
      <c r="BF318" s="112"/>
      <c r="BG318" s="112"/>
      <c r="BH318" s="112"/>
      <c r="BI318" s="112"/>
      <c r="BJ318" s="112"/>
      <c r="BK318" s="112"/>
      <c r="BL318" s="112"/>
      <c r="BM318" s="112"/>
      <c r="BN318" s="112"/>
      <c r="BO318" s="112"/>
      <c r="BP318" s="112"/>
      <c r="BQ318" s="112"/>
      <c r="BR318" s="112"/>
      <c r="BS318" s="112"/>
      <c r="BT318" s="112"/>
      <c r="BU318" s="112"/>
      <c r="BV318" s="112"/>
      <c r="BW318" s="112"/>
      <c r="BX318" s="112"/>
      <c r="BY318" s="112"/>
      <c r="BZ318" s="112"/>
      <c r="CA318" s="112"/>
      <c r="CB318" s="112"/>
      <c r="CC318" s="112"/>
      <c r="CD318" s="112"/>
      <c r="CE318" s="112"/>
    </row>
    <row r="319" spans="1:8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  <c r="AB319" s="122"/>
      <c r="AC319" s="122"/>
      <c r="AD319" s="122"/>
      <c r="AE319" s="122"/>
      <c r="AF319" s="122"/>
      <c r="AG319" s="122"/>
      <c r="AH319" s="122"/>
      <c r="AI319" s="122"/>
      <c r="AJ319" s="122"/>
      <c r="AK319" s="122"/>
      <c r="AL319" s="122"/>
      <c r="AM319" s="122"/>
      <c r="AN319" s="122"/>
      <c r="AO319" s="122"/>
      <c r="AP319" s="122"/>
      <c r="AQ319" s="122"/>
      <c r="AR319" s="122"/>
      <c r="AS319" s="121">
        <f t="shared" si="52"/>
        <v>45243</v>
      </c>
      <c r="AT319" s="112"/>
      <c r="AU319" s="112"/>
      <c r="AV319" s="112"/>
      <c r="AW319" s="112"/>
      <c r="AX319" s="112"/>
      <c r="AY319" s="112"/>
      <c r="AZ319" s="112"/>
      <c r="BA319" s="112"/>
      <c r="BB319" s="112"/>
      <c r="BC319" s="112"/>
      <c r="BD319" s="112"/>
      <c r="BE319" s="112"/>
      <c r="BF319" s="112"/>
      <c r="BG319" s="112"/>
      <c r="BH319" s="112"/>
      <c r="BI319" s="112"/>
      <c r="BJ319" s="112"/>
      <c r="BK319" s="112"/>
      <c r="BL319" s="112"/>
      <c r="BM319" s="112"/>
      <c r="BN319" s="112"/>
      <c r="BO319" s="112"/>
      <c r="BP319" s="112"/>
      <c r="BQ319" s="112"/>
      <c r="BR319" s="112"/>
      <c r="BS319" s="112"/>
      <c r="BT319" s="112"/>
      <c r="BU319" s="112"/>
      <c r="BV319" s="112"/>
      <c r="BW319" s="112"/>
      <c r="BX319" s="112"/>
      <c r="BY319" s="112"/>
      <c r="BZ319" s="112"/>
      <c r="CA319" s="112"/>
      <c r="CB319" s="112"/>
      <c r="CC319" s="112"/>
      <c r="CD319" s="112"/>
      <c r="CE319" s="112"/>
    </row>
    <row r="320" spans="1:8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  <c r="AB320" s="122"/>
      <c r="AC320" s="122"/>
      <c r="AD320" s="122"/>
      <c r="AE320" s="122"/>
      <c r="AF320" s="122"/>
      <c r="AG320" s="122"/>
      <c r="AH320" s="122"/>
      <c r="AI320" s="122"/>
      <c r="AJ320" s="122"/>
      <c r="AK320" s="122"/>
      <c r="AL320" s="122"/>
      <c r="AM320" s="122"/>
      <c r="AN320" s="122"/>
      <c r="AO320" s="122"/>
      <c r="AP320" s="122"/>
      <c r="AQ320" s="122"/>
      <c r="AR320" s="122"/>
      <c r="AS320" s="121">
        <f t="shared" si="52"/>
        <v>45244</v>
      </c>
      <c r="AT320" s="112"/>
      <c r="AU320" s="112"/>
      <c r="AV320" s="112"/>
      <c r="AW320" s="112"/>
      <c r="AX320" s="112"/>
      <c r="AY320" s="112"/>
      <c r="AZ320" s="112"/>
      <c r="BA320" s="112"/>
      <c r="BB320" s="112"/>
      <c r="BC320" s="112"/>
      <c r="BD320" s="112"/>
      <c r="BE320" s="112"/>
      <c r="BF320" s="112"/>
      <c r="BG320" s="112"/>
      <c r="BH320" s="112"/>
      <c r="BI320" s="112"/>
      <c r="BJ320" s="112"/>
      <c r="BK320" s="112"/>
      <c r="BL320" s="112"/>
      <c r="BM320" s="112"/>
      <c r="BN320" s="112"/>
      <c r="BO320" s="112"/>
      <c r="BP320" s="112"/>
      <c r="BQ320" s="112"/>
      <c r="BR320" s="112"/>
      <c r="BS320" s="112"/>
      <c r="BT320" s="112"/>
      <c r="BU320" s="112"/>
      <c r="BV320" s="112"/>
      <c r="BW320" s="112"/>
      <c r="BX320" s="112"/>
      <c r="BY320" s="112"/>
      <c r="BZ320" s="112"/>
      <c r="CA320" s="112"/>
      <c r="CB320" s="112"/>
      <c r="CC320" s="112"/>
      <c r="CD320" s="112"/>
      <c r="CE320" s="112"/>
    </row>
    <row r="321" spans="1:8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  <c r="AB321" s="122"/>
      <c r="AC321" s="122"/>
      <c r="AD321" s="122"/>
      <c r="AE321" s="122"/>
      <c r="AF321" s="122"/>
      <c r="AG321" s="122"/>
      <c r="AH321" s="122"/>
      <c r="AI321" s="122"/>
      <c r="AJ321" s="122"/>
      <c r="AK321" s="122"/>
      <c r="AL321" s="122"/>
      <c r="AM321" s="122"/>
      <c r="AN321" s="122"/>
      <c r="AO321" s="122"/>
      <c r="AP321" s="122"/>
      <c r="AQ321" s="122"/>
      <c r="AR321" s="122"/>
      <c r="AS321" s="121">
        <f t="shared" si="52"/>
        <v>45245</v>
      </c>
      <c r="AT321" s="112"/>
      <c r="AU321" s="112"/>
      <c r="AV321" s="112"/>
      <c r="AW321" s="112"/>
      <c r="AX321" s="112"/>
      <c r="AY321" s="112"/>
      <c r="AZ321" s="112"/>
      <c r="BA321" s="112"/>
      <c r="BB321" s="112"/>
      <c r="BC321" s="112"/>
      <c r="BD321" s="112"/>
      <c r="BE321" s="112"/>
      <c r="BF321" s="112"/>
      <c r="BG321" s="112"/>
      <c r="BH321" s="112"/>
      <c r="BI321" s="112"/>
      <c r="BJ321" s="112"/>
      <c r="BK321" s="112"/>
      <c r="BL321" s="112"/>
      <c r="BM321" s="112"/>
      <c r="BN321" s="112"/>
      <c r="BO321" s="112"/>
      <c r="BP321" s="112"/>
      <c r="BQ321" s="112"/>
      <c r="BR321" s="112"/>
      <c r="BS321" s="112"/>
      <c r="BT321" s="112"/>
      <c r="BU321" s="112"/>
      <c r="BV321" s="112"/>
      <c r="BW321" s="112"/>
      <c r="BX321" s="112"/>
      <c r="BY321" s="112"/>
      <c r="BZ321" s="112"/>
      <c r="CA321" s="112"/>
      <c r="CB321" s="112"/>
      <c r="CC321" s="112"/>
      <c r="CD321" s="112"/>
      <c r="CE321" s="112"/>
    </row>
    <row r="322" spans="1:8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  <c r="AB322" s="122"/>
      <c r="AC322" s="122"/>
      <c r="AD322" s="122"/>
      <c r="AE322" s="122"/>
      <c r="AF322" s="122"/>
      <c r="AG322" s="122"/>
      <c r="AH322" s="122"/>
      <c r="AI322" s="122"/>
      <c r="AJ322" s="122"/>
      <c r="AK322" s="122"/>
      <c r="AL322" s="122"/>
      <c r="AM322" s="122"/>
      <c r="AN322" s="122"/>
      <c r="AO322" s="122"/>
      <c r="AP322" s="122"/>
      <c r="AQ322" s="122"/>
      <c r="AR322" s="122"/>
      <c r="AS322" s="121">
        <f t="shared" si="52"/>
        <v>45246</v>
      </c>
      <c r="AT322" s="112"/>
      <c r="AU322" s="112"/>
      <c r="AV322" s="112"/>
      <c r="AW322" s="112"/>
      <c r="AX322" s="112"/>
      <c r="AY322" s="112"/>
      <c r="AZ322" s="112"/>
      <c r="BA322" s="112"/>
      <c r="BB322" s="112"/>
      <c r="BC322" s="112"/>
      <c r="BD322" s="112"/>
      <c r="BE322" s="112"/>
      <c r="BF322" s="112"/>
      <c r="BG322" s="112"/>
      <c r="BH322" s="112"/>
      <c r="BI322" s="112"/>
      <c r="BJ322" s="112"/>
      <c r="BK322" s="112"/>
      <c r="BL322" s="112"/>
      <c r="BM322" s="112"/>
      <c r="BN322" s="112"/>
      <c r="BO322" s="112"/>
      <c r="BP322" s="112"/>
      <c r="BQ322" s="112"/>
      <c r="BR322" s="112"/>
      <c r="BS322" s="112"/>
      <c r="BT322" s="112"/>
      <c r="BU322" s="112"/>
      <c r="BV322" s="112"/>
      <c r="BW322" s="112"/>
      <c r="BX322" s="112"/>
      <c r="BY322" s="112"/>
      <c r="BZ322" s="112"/>
      <c r="CA322" s="112"/>
      <c r="CB322" s="112"/>
      <c r="CC322" s="112"/>
      <c r="CD322" s="112"/>
      <c r="CE322" s="112"/>
    </row>
    <row r="323" spans="1:8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  <c r="AB323" s="122"/>
      <c r="AC323" s="122"/>
      <c r="AD323" s="122"/>
      <c r="AE323" s="122"/>
      <c r="AF323" s="122"/>
      <c r="AG323" s="122"/>
      <c r="AH323" s="122"/>
      <c r="AI323" s="122"/>
      <c r="AJ323" s="122"/>
      <c r="AK323" s="122"/>
      <c r="AL323" s="122"/>
      <c r="AM323" s="122"/>
      <c r="AN323" s="122"/>
      <c r="AO323" s="122"/>
      <c r="AP323" s="122"/>
      <c r="AQ323" s="122"/>
      <c r="AR323" s="122"/>
      <c r="AS323" s="121">
        <f t="shared" si="52"/>
        <v>45247</v>
      </c>
      <c r="AT323" s="112"/>
      <c r="AU323" s="112"/>
      <c r="AV323" s="112"/>
      <c r="AW323" s="112"/>
      <c r="AX323" s="112"/>
      <c r="AY323" s="112"/>
      <c r="AZ323" s="112"/>
      <c r="BA323" s="112"/>
      <c r="BB323" s="112"/>
      <c r="BC323" s="112"/>
      <c r="BD323" s="112"/>
      <c r="BE323" s="112"/>
      <c r="BF323" s="112"/>
      <c r="BG323" s="112"/>
      <c r="BH323" s="112"/>
      <c r="BI323" s="112"/>
      <c r="BJ323" s="112"/>
      <c r="BK323" s="112"/>
      <c r="BL323" s="112"/>
      <c r="BM323" s="112"/>
      <c r="BN323" s="112"/>
      <c r="BO323" s="112"/>
      <c r="BP323" s="112"/>
      <c r="BQ323" s="112"/>
      <c r="BR323" s="112"/>
      <c r="BS323" s="112"/>
      <c r="BT323" s="112"/>
      <c r="BU323" s="112"/>
      <c r="BV323" s="112"/>
      <c r="BW323" s="112"/>
      <c r="BX323" s="112"/>
      <c r="BY323" s="112"/>
      <c r="BZ323" s="112"/>
      <c r="CA323" s="112"/>
      <c r="CB323" s="112"/>
      <c r="CC323" s="112"/>
      <c r="CD323" s="112"/>
      <c r="CE323" s="112"/>
    </row>
    <row r="324" spans="1:8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  <c r="AB324" s="122"/>
      <c r="AC324" s="122"/>
      <c r="AD324" s="122"/>
      <c r="AE324" s="122"/>
      <c r="AF324" s="122"/>
      <c r="AG324" s="122"/>
      <c r="AH324" s="122"/>
      <c r="AI324" s="122"/>
      <c r="AJ324" s="122"/>
      <c r="AK324" s="122"/>
      <c r="AL324" s="122"/>
      <c r="AM324" s="122"/>
      <c r="AN324" s="122"/>
      <c r="AO324" s="122"/>
      <c r="AP324" s="122"/>
      <c r="AQ324" s="122"/>
      <c r="AR324" s="122"/>
      <c r="AS324" s="121">
        <f t="shared" si="52"/>
        <v>45248</v>
      </c>
      <c r="AT324" s="112"/>
      <c r="AU324" s="112"/>
      <c r="AV324" s="112"/>
      <c r="AW324" s="112"/>
      <c r="AX324" s="112"/>
      <c r="AY324" s="112"/>
      <c r="AZ324" s="112"/>
      <c r="BA324" s="112"/>
      <c r="BB324" s="112"/>
      <c r="BC324" s="112"/>
      <c r="BD324" s="112"/>
      <c r="BE324" s="112"/>
      <c r="BF324" s="112"/>
      <c r="BG324" s="112"/>
      <c r="BH324" s="112"/>
      <c r="BI324" s="112"/>
      <c r="BJ324" s="112"/>
      <c r="BK324" s="112"/>
      <c r="BL324" s="112"/>
      <c r="BM324" s="112"/>
      <c r="BN324" s="112"/>
      <c r="BO324" s="112"/>
      <c r="BP324" s="112"/>
      <c r="BQ324" s="112"/>
      <c r="BR324" s="112"/>
      <c r="BS324" s="112"/>
      <c r="BT324" s="112"/>
      <c r="BU324" s="112"/>
      <c r="BV324" s="112"/>
      <c r="BW324" s="112"/>
      <c r="BX324" s="112"/>
      <c r="BY324" s="112"/>
      <c r="BZ324" s="112"/>
      <c r="CA324" s="112"/>
      <c r="CB324" s="112"/>
      <c r="CC324" s="112"/>
      <c r="CD324" s="112"/>
      <c r="CE324" s="112"/>
    </row>
    <row r="325" spans="1:8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  <c r="AB325" s="122"/>
      <c r="AC325" s="122"/>
      <c r="AD325" s="122"/>
      <c r="AE325" s="122"/>
      <c r="AF325" s="122"/>
      <c r="AG325" s="122"/>
      <c r="AH325" s="122"/>
      <c r="AI325" s="122"/>
      <c r="AJ325" s="122"/>
      <c r="AK325" s="122"/>
      <c r="AL325" s="122"/>
      <c r="AM325" s="122"/>
      <c r="AN325" s="122"/>
      <c r="AO325" s="122"/>
      <c r="AP325" s="122"/>
      <c r="AQ325" s="122"/>
      <c r="AR325" s="122"/>
      <c r="AS325" s="121">
        <f t="shared" si="52"/>
        <v>45249</v>
      </c>
      <c r="AT325" s="112"/>
      <c r="AU325" s="112"/>
      <c r="AV325" s="112"/>
      <c r="AW325" s="112"/>
      <c r="AX325" s="112"/>
      <c r="AY325" s="112"/>
      <c r="AZ325" s="112"/>
      <c r="BA325" s="112"/>
      <c r="BB325" s="112"/>
      <c r="BC325" s="112"/>
      <c r="BD325" s="112"/>
      <c r="BE325" s="112"/>
      <c r="BF325" s="112"/>
      <c r="BG325" s="112"/>
      <c r="BH325" s="112"/>
      <c r="BI325" s="112"/>
      <c r="BJ325" s="112"/>
      <c r="BK325" s="112"/>
      <c r="BL325" s="112"/>
      <c r="BM325" s="112"/>
      <c r="BN325" s="112"/>
      <c r="BO325" s="112"/>
      <c r="BP325" s="112"/>
      <c r="BQ325" s="112"/>
      <c r="BR325" s="112"/>
      <c r="BS325" s="112"/>
      <c r="BT325" s="112"/>
      <c r="BU325" s="112"/>
      <c r="BV325" s="112"/>
      <c r="BW325" s="112"/>
      <c r="BX325" s="112"/>
      <c r="BY325" s="112"/>
      <c r="BZ325" s="112"/>
      <c r="CA325" s="112"/>
      <c r="CB325" s="112"/>
      <c r="CC325" s="112"/>
      <c r="CD325" s="112"/>
      <c r="CE325" s="112"/>
    </row>
    <row r="326" spans="1:8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  <c r="AB326" s="122"/>
      <c r="AC326" s="122"/>
      <c r="AD326" s="122"/>
      <c r="AE326" s="122"/>
      <c r="AF326" s="122"/>
      <c r="AG326" s="122"/>
      <c r="AH326" s="122"/>
      <c r="AI326" s="122"/>
      <c r="AJ326" s="122"/>
      <c r="AK326" s="122"/>
      <c r="AL326" s="122"/>
      <c r="AM326" s="122"/>
      <c r="AN326" s="122"/>
      <c r="AO326" s="122"/>
      <c r="AP326" s="122"/>
      <c r="AQ326" s="122"/>
      <c r="AR326" s="122"/>
      <c r="AS326" s="121">
        <f t="shared" si="52"/>
        <v>45250</v>
      </c>
      <c r="AT326" s="112"/>
      <c r="AU326" s="112"/>
      <c r="AV326" s="112"/>
      <c r="AW326" s="112"/>
      <c r="AX326" s="112"/>
      <c r="AY326" s="112"/>
      <c r="AZ326" s="112"/>
      <c r="BA326" s="112"/>
      <c r="BB326" s="112"/>
      <c r="BC326" s="112"/>
      <c r="BD326" s="112"/>
      <c r="BE326" s="112"/>
      <c r="BF326" s="112"/>
      <c r="BG326" s="112"/>
      <c r="BH326" s="112"/>
      <c r="BI326" s="112"/>
      <c r="BJ326" s="112"/>
      <c r="BK326" s="112"/>
      <c r="BL326" s="112"/>
      <c r="BM326" s="112"/>
      <c r="BN326" s="112"/>
      <c r="BO326" s="112"/>
      <c r="BP326" s="112"/>
      <c r="BQ326" s="112"/>
      <c r="BR326" s="112"/>
      <c r="BS326" s="112"/>
      <c r="BT326" s="112"/>
      <c r="BU326" s="112"/>
      <c r="BV326" s="112"/>
      <c r="BW326" s="112"/>
      <c r="BX326" s="112"/>
      <c r="BY326" s="112"/>
      <c r="BZ326" s="112"/>
      <c r="CA326" s="112"/>
      <c r="CB326" s="112"/>
      <c r="CC326" s="112"/>
      <c r="CD326" s="112"/>
      <c r="CE326" s="112"/>
    </row>
    <row r="327" spans="1:8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  <c r="AB327" s="122"/>
      <c r="AC327" s="122"/>
      <c r="AD327" s="122"/>
      <c r="AE327" s="122"/>
      <c r="AF327" s="122"/>
      <c r="AG327" s="122"/>
      <c r="AH327" s="122"/>
      <c r="AI327" s="122"/>
      <c r="AJ327" s="122"/>
      <c r="AK327" s="122"/>
      <c r="AL327" s="122"/>
      <c r="AM327" s="122"/>
      <c r="AN327" s="122"/>
      <c r="AO327" s="122"/>
      <c r="AP327" s="122"/>
      <c r="AQ327" s="122"/>
      <c r="AR327" s="122"/>
      <c r="AS327" s="121">
        <f t="shared" si="52"/>
        <v>45251</v>
      </c>
      <c r="AT327" s="112"/>
      <c r="AU327" s="112"/>
      <c r="AV327" s="112"/>
      <c r="AW327" s="112"/>
      <c r="AX327" s="112"/>
      <c r="AY327" s="112"/>
      <c r="AZ327" s="112"/>
      <c r="BA327" s="112"/>
      <c r="BB327" s="112"/>
      <c r="BC327" s="112"/>
      <c r="BD327" s="112"/>
      <c r="BE327" s="112"/>
      <c r="BF327" s="112"/>
      <c r="BG327" s="112"/>
      <c r="BH327" s="112"/>
      <c r="BI327" s="112"/>
      <c r="BJ327" s="112"/>
      <c r="BK327" s="112"/>
      <c r="BL327" s="112"/>
      <c r="BM327" s="112"/>
      <c r="BN327" s="112"/>
      <c r="BO327" s="112"/>
      <c r="BP327" s="112"/>
      <c r="BQ327" s="112"/>
      <c r="BR327" s="112"/>
      <c r="BS327" s="112"/>
      <c r="BT327" s="112"/>
      <c r="BU327" s="112"/>
      <c r="BV327" s="112"/>
      <c r="BW327" s="112"/>
      <c r="BX327" s="112"/>
      <c r="BY327" s="112"/>
      <c r="BZ327" s="112"/>
      <c r="CA327" s="112"/>
      <c r="CB327" s="112"/>
      <c r="CC327" s="112"/>
      <c r="CD327" s="112"/>
      <c r="CE327" s="112"/>
    </row>
    <row r="328" spans="1:8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  <c r="AB328" s="122"/>
      <c r="AC328" s="122"/>
      <c r="AD328" s="122"/>
      <c r="AE328" s="122"/>
      <c r="AF328" s="122"/>
      <c r="AG328" s="122"/>
      <c r="AH328" s="122"/>
      <c r="AI328" s="122"/>
      <c r="AJ328" s="122"/>
      <c r="AK328" s="122"/>
      <c r="AL328" s="122"/>
      <c r="AM328" s="122"/>
      <c r="AN328" s="122"/>
      <c r="AO328" s="122"/>
      <c r="AP328" s="122"/>
      <c r="AQ328" s="122"/>
      <c r="AR328" s="122"/>
      <c r="AS328" s="121">
        <f t="shared" si="52"/>
        <v>45252</v>
      </c>
      <c r="AT328" s="112"/>
      <c r="AU328" s="112"/>
      <c r="AV328" s="112"/>
      <c r="AW328" s="112"/>
      <c r="AX328" s="112"/>
      <c r="AY328" s="112"/>
      <c r="AZ328" s="112"/>
      <c r="BA328" s="112"/>
      <c r="BB328" s="112"/>
      <c r="BC328" s="112"/>
      <c r="BD328" s="112"/>
      <c r="BE328" s="112"/>
      <c r="BF328" s="112"/>
      <c r="BG328" s="112"/>
      <c r="BH328" s="112"/>
      <c r="BI328" s="112"/>
      <c r="BJ328" s="112"/>
      <c r="BK328" s="112"/>
      <c r="BL328" s="112"/>
      <c r="BM328" s="112"/>
      <c r="BN328" s="112"/>
      <c r="BO328" s="112"/>
      <c r="BP328" s="112"/>
      <c r="BQ328" s="112"/>
      <c r="BR328" s="112"/>
      <c r="BS328" s="112"/>
      <c r="BT328" s="112"/>
      <c r="BU328" s="112"/>
      <c r="BV328" s="112"/>
      <c r="BW328" s="112"/>
      <c r="BX328" s="112"/>
      <c r="BY328" s="112"/>
      <c r="BZ328" s="112"/>
      <c r="CA328" s="112"/>
      <c r="CB328" s="112"/>
      <c r="CC328" s="112"/>
      <c r="CD328" s="112"/>
      <c r="CE328" s="112"/>
    </row>
    <row r="329" spans="1:8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  <c r="AB329" s="122"/>
      <c r="AC329" s="122"/>
      <c r="AD329" s="122"/>
      <c r="AE329" s="122"/>
      <c r="AF329" s="122"/>
      <c r="AG329" s="122"/>
      <c r="AH329" s="122"/>
      <c r="AI329" s="122"/>
      <c r="AJ329" s="122"/>
      <c r="AK329" s="122"/>
      <c r="AL329" s="122"/>
      <c r="AM329" s="122"/>
      <c r="AN329" s="122"/>
      <c r="AO329" s="122"/>
      <c r="AP329" s="122"/>
      <c r="AQ329" s="122"/>
      <c r="AR329" s="122"/>
      <c r="AS329" s="121">
        <f t="shared" si="52"/>
        <v>45253</v>
      </c>
      <c r="AT329" s="112"/>
      <c r="AU329" s="112"/>
      <c r="AV329" s="112"/>
      <c r="AW329" s="112"/>
      <c r="AX329" s="112"/>
      <c r="AY329" s="112"/>
      <c r="AZ329" s="112"/>
      <c r="BA329" s="112"/>
      <c r="BB329" s="112"/>
      <c r="BC329" s="112"/>
      <c r="BD329" s="112"/>
      <c r="BE329" s="112"/>
      <c r="BF329" s="112"/>
      <c r="BG329" s="112"/>
      <c r="BH329" s="112"/>
      <c r="BI329" s="112"/>
      <c r="BJ329" s="112"/>
      <c r="BK329" s="112"/>
      <c r="BL329" s="112"/>
      <c r="BM329" s="112"/>
      <c r="BN329" s="112"/>
      <c r="BO329" s="112"/>
      <c r="BP329" s="112"/>
      <c r="BQ329" s="112"/>
      <c r="BR329" s="112"/>
      <c r="BS329" s="112"/>
      <c r="BT329" s="112"/>
      <c r="BU329" s="112"/>
      <c r="BV329" s="112"/>
      <c r="BW329" s="112"/>
      <c r="BX329" s="112"/>
      <c r="BY329" s="112"/>
      <c r="BZ329" s="112"/>
      <c r="CA329" s="112"/>
      <c r="CB329" s="112"/>
      <c r="CC329" s="112"/>
      <c r="CD329" s="112"/>
      <c r="CE329" s="112"/>
    </row>
    <row r="330" spans="1:8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  <c r="AB330" s="122"/>
      <c r="AC330" s="122"/>
      <c r="AD330" s="122"/>
      <c r="AE330" s="122"/>
      <c r="AF330" s="122"/>
      <c r="AG330" s="122"/>
      <c r="AH330" s="122"/>
      <c r="AI330" s="122"/>
      <c r="AJ330" s="122"/>
      <c r="AK330" s="122"/>
      <c r="AL330" s="122"/>
      <c r="AM330" s="122"/>
      <c r="AN330" s="122"/>
      <c r="AO330" s="122"/>
      <c r="AP330" s="122"/>
      <c r="AQ330" s="122"/>
      <c r="AR330" s="122"/>
      <c r="AS330" s="121">
        <f t="shared" si="52"/>
        <v>45254</v>
      </c>
      <c r="AT330" s="112"/>
      <c r="AU330" s="112"/>
      <c r="AV330" s="112"/>
      <c r="AW330" s="112"/>
      <c r="AX330" s="112"/>
      <c r="AY330" s="112"/>
      <c r="AZ330" s="112"/>
      <c r="BA330" s="112"/>
      <c r="BB330" s="112"/>
      <c r="BC330" s="112"/>
      <c r="BD330" s="112"/>
      <c r="BE330" s="112"/>
      <c r="BF330" s="112"/>
      <c r="BG330" s="112"/>
      <c r="BH330" s="112"/>
      <c r="BI330" s="112"/>
      <c r="BJ330" s="112"/>
      <c r="BK330" s="112"/>
      <c r="BL330" s="112"/>
      <c r="BM330" s="112"/>
      <c r="BN330" s="112"/>
      <c r="BO330" s="112"/>
      <c r="BP330" s="112"/>
      <c r="BQ330" s="112"/>
      <c r="BR330" s="112"/>
      <c r="BS330" s="112"/>
      <c r="BT330" s="112"/>
      <c r="BU330" s="112"/>
      <c r="BV330" s="112"/>
      <c r="BW330" s="112"/>
      <c r="BX330" s="112"/>
      <c r="BY330" s="112"/>
      <c r="BZ330" s="112"/>
      <c r="CA330" s="112"/>
      <c r="CB330" s="112"/>
      <c r="CC330" s="112"/>
      <c r="CD330" s="112"/>
      <c r="CE330" s="112"/>
    </row>
    <row r="331" spans="1:8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  <c r="AB331" s="122"/>
      <c r="AC331" s="122"/>
      <c r="AD331" s="122"/>
      <c r="AE331" s="122"/>
      <c r="AF331" s="122"/>
      <c r="AG331" s="122"/>
      <c r="AH331" s="122"/>
      <c r="AI331" s="122"/>
      <c r="AJ331" s="122"/>
      <c r="AK331" s="122"/>
      <c r="AL331" s="122"/>
      <c r="AM331" s="122"/>
      <c r="AN331" s="122"/>
      <c r="AO331" s="122"/>
      <c r="AP331" s="122"/>
      <c r="AQ331" s="122"/>
      <c r="AR331" s="122"/>
      <c r="AS331" s="121">
        <f t="shared" si="52"/>
        <v>45255</v>
      </c>
      <c r="AT331" s="112"/>
      <c r="AU331" s="112"/>
      <c r="AV331" s="112"/>
      <c r="AW331" s="112"/>
      <c r="AX331" s="112"/>
      <c r="AY331" s="112"/>
      <c r="AZ331" s="112"/>
      <c r="BA331" s="112"/>
      <c r="BB331" s="112"/>
      <c r="BC331" s="112"/>
      <c r="BD331" s="112"/>
      <c r="BE331" s="112"/>
      <c r="BF331" s="112"/>
      <c r="BG331" s="112"/>
      <c r="BH331" s="112"/>
      <c r="BI331" s="112"/>
      <c r="BJ331" s="112"/>
      <c r="BK331" s="112"/>
      <c r="BL331" s="112"/>
      <c r="BM331" s="112"/>
      <c r="BN331" s="112"/>
      <c r="BO331" s="112"/>
      <c r="BP331" s="112"/>
      <c r="BQ331" s="112"/>
      <c r="BR331" s="112"/>
      <c r="BS331" s="112"/>
      <c r="BT331" s="112"/>
      <c r="BU331" s="112"/>
      <c r="BV331" s="112"/>
      <c r="BW331" s="112"/>
      <c r="BX331" s="112"/>
      <c r="BY331" s="112"/>
      <c r="BZ331" s="112"/>
      <c r="CA331" s="112"/>
      <c r="CB331" s="112"/>
      <c r="CC331" s="112"/>
      <c r="CD331" s="112"/>
      <c r="CE331" s="112"/>
    </row>
    <row r="332" spans="1:8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  <c r="AB332" s="122"/>
      <c r="AC332" s="122"/>
      <c r="AD332" s="122"/>
      <c r="AE332" s="122"/>
      <c r="AF332" s="122"/>
      <c r="AG332" s="122"/>
      <c r="AH332" s="122"/>
      <c r="AI332" s="122"/>
      <c r="AJ332" s="122"/>
      <c r="AK332" s="122"/>
      <c r="AL332" s="122"/>
      <c r="AM332" s="122"/>
      <c r="AN332" s="122"/>
      <c r="AO332" s="122"/>
      <c r="AP332" s="122"/>
      <c r="AQ332" s="122"/>
      <c r="AR332" s="122"/>
      <c r="AS332" s="121">
        <f t="shared" si="52"/>
        <v>45256</v>
      </c>
      <c r="AT332" s="112"/>
      <c r="AU332" s="112"/>
      <c r="AV332" s="112"/>
      <c r="AW332" s="112"/>
      <c r="AX332" s="112"/>
      <c r="AY332" s="112"/>
      <c r="AZ332" s="112"/>
      <c r="BA332" s="112"/>
      <c r="BB332" s="112"/>
      <c r="BC332" s="112"/>
      <c r="BD332" s="112"/>
      <c r="BE332" s="112"/>
      <c r="BF332" s="112"/>
      <c r="BG332" s="112"/>
      <c r="BH332" s="112"/>
      <c r="BI332" s="112"/>
      <c r="BJ332" s="112"/>
      <c r="BK332" s="112"/>
      <c r="BL332" s="112"/>
      <c r="BM332" s="112"/>
      <c r="BN332" s="112"/>
      <c r="BO332" s="112"/>
      <c r="BP332" s="112"/>
      <c r="BQ332" s="112"/>
      <c r="BR332" s="112"/>
      <c r="BS332" s="112"/>
      <c r="BT332" s="112"/>
      <c r="BU332" s="112"/>
      <c r="BV332" s="112"/>
      <c r="BW332" s="112"/>
      <c r="BX332" s="112"/>
      <c r="BY332" s="112"/>
      <c r="BZ332" s="112"/>
      <c r="CA332" s="112"/>
      <c r="CB332" s="112"/>
      <c r="CC332" s="112"/>
      <c r="CD332" s="112"/>
      <c r="CE332" s="112"/>
    </row>
    <row r="333" spans="1:8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  <c r="AB333" s="122"/>
      <c r="AC333" s="122"/>
      <c r="AD333" s="122"/>
      <c r="AE333" s="122"/>
      <c r="AF333" s="122"/>
      <c r="AG333" s="122"/>
      <c r="AH333" s="122"/>
      <c r="AI333" s="122"/>
      <c r="AJ333" s="122"/>
      <c r="AK333" s="122"/>
      <c r="AL333" s="122"/>
      <c r="AM333" s="122"/>
      <c r="AN333" s="122"/>
      <c r="AO333" s="122"/>
      <c r="AP333" s="122"/>
      <c r="AQ333" s="122"/>
      <c r="AR333" s="122"/>
      <c r="AS333" s="121">
        <f t="shared" si="52"/>
        <v>45257</v>
      </c>
      <c r="AT333" s="112"/>
      <c r="AU333" s="112"/>
      <c r="AV333" s="112"/>
      <c r="AW333" s="112"/>
      <c r="AX333" s="112"/>
      <c r="AY333" s="112"/>
      <c r="AZ333" s="112"/>
      <c r="BA333" s="112"/>
      <c r="BB333" s="112"/>
      <c r="BC333" s="112"/>
      <c r="BD333" s="112"/>
      <c r="BE333" s="112"/>
      <c r="BF333" s="112"/>
      <c r="BG333" s="112"/>
      <c r="BH333" s="112"/>
      <c r="BI333" s="112"/>
      <c r="BJ333" s="112"/>
      <c r="BK333" s="112"/>
      <c r="BL333" s="112"/>
      <c r="BM333" s="112"/>
      <c r="BN333" s="112"/>
      <c r="BO333" s="112"/>
      <c r="BP333" s="112"/>
      <c r="BQ333" s="112"/>
      <c r="BR333" s="112"/>
      <c r="BS333" s="112"/>
      <c r="BT333" s="112"/>
      <c r="BU333" s="112"/>
      <c r="BV333" s="112"/>
      <c r="BW333" s="112"/>
      <c r="BX333" s="112"/>
      <c r="BY333" s="112"/>
      <c r="BZ333" s="112"/>
      <c r="CA333" s="112"/>
      <c r="CB333" s="112"/>
      <c r="CC333" s="112"/>
      <c r="CD333" s="112"/>
      <c r="CE333" s="112"/>
    </row>
    <row r="334" spans="1:8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  <c r="AB334" s="122"/>
      <c r="AC334" s="122"/>
      <c r="AD334" s="122"/>
      <c r="AE334" s="122"/>
      <c r="AF334" s="122"/>
      <c r="AG334" s="122"/>
      <c r="AH334" s="122"/>
      <c r="AI334" s="122"/>
      <c r="AJ334" s="122"/>
      <c r="AK334" s="122"/>
      <c r="AL334" s="122"/>
      <c r="AM334" s="122"/>
      <c r="AN334" s="122"/>
      <c r="AO334" s="122"/>
      <c r="AP334" s="122"/>
      <c r="AQ334" s="122"/>
      <c r="AR334" s="122"/>
      <c r="AS334" s="121">
        <f t="shared" si="52"/>
        <v>45258</v>
      </c>
      <c r="AT334" s="112"/>
      <c r="AU334" s="112"/>
      <c r="AV334" s="112"/>
      <c r="AW334" s="112"/>
      <c r="AX334" s="112"/>
      <c r="AY334" s="112"/>
      <c r="AZ334" s="112"/>
      <c r="BA334" s="112"/>
      <c r="BB334" s="112"/>
      <c r="BC334" s="112"/>
      <c r="BD334" s="112"/>
      <c r="BE334" s="112"/>
      <c r="BF334" s="112"/>
      <c r="BG334" s="112"/>
      <c r="BH334" s="112"/>
      <c r="BI334" s="112"/>
      <c r="BJ334" s="112"/>
      <c r="BK334" s="112"/>
      <c r="BL334" s="112"/>
      <c r="BM334" s="112"/>
      <c r="BN334" s="112"/>
      <c r="BO334" s="112"/>
      <c r="BP334" s="112"/>
      <c r="BQ334" s="112"/>
      <c r="BR334" s="112"/>
      <c r="BS334" s="112"/>
      <c r="BT334" s="112"/>
      <c r="BU334" s="112"/>
      <c r="BV334" s="112"/>
      <c r="BW334" s="112"/>
      <c r="BX334" s="112"/>
      <c r="BY334" s="112"/>
      <c r="BZ334" s="112"/>
      <c r="CA334" s="112"/>
      <c r="CB334" s="112"/>
      <c r="CC334" s="112"/>
      <c r="CD334" s="112"/>
      <c r="CE334" s="112"/>
    </row>
    <row r="335" spans="1:8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  <c r="AB335" s="122"/>
      <c r="AC335" s="122"/>
      <c r="AD335" s="122"/>
      <c r="AE335" s="122"/>
      <c r="AF335" s="122"/>
      <c r="AG335" s="122"/>
      <c r="AH335" s="122"/>
      <c r="AI335" s="122"/>
      <c r="AJ335" s="122"/>
      <c r="AK335" s="122"/>
      <c r="AL335" s="122"/>
      <c r="AM335" s="122"/>
      <c r="AN335" s="122"/>
      <c r="AO335" s="122"/>
      <c r="AP335" s="122"/>
      <c r="AQ335" s="122"/>
      <c r="AR335" s="122"/>
      <c r="AS335" s="121">
        <f t="shared" si="52"/>
        <v>45259</v>
      </c>
      <c r="AT335" s="112"/>
      <c r="AU335" s="112"/>
      <c r="AV335" s="112"/>
      <c r="AW335" s="112"/>
      <c r="AX335" s="112"/>
      <c r="AY335" s="112"/>
      <c r="AZ335" s="112"/>
      <c r="BA335" s="112"/>
      <c r="BB335" s="112"/>
      <c r="BC335" s="112"/>
      <c r="BD335" s="112"/>
      <c r="BE335" s="112"/>
      <c r="BF335" s="112"/>
      <c r="BG335" s="112"/>
      <c r="BH335" s="112"/>
      <c r="BI335" s="112"/>
      <c r="BJ335" s="112"/>
      <c r="BK335" s="112"/>
      <c r="BL335" s="112"/>
      <c r="BM335" s="112"/>
      <c r="BN335" s="112"/>
      <c r="BO335" s="112"/>
      <c r="BP335" s="112"/>
      <c r="BQ335" s="112"/>
      <c r="BR335" s="112"/>
      <c r="BS335" s="112"/>
      <c r="BT335" s="112"/>
      <c r="BU335" s="112"/>
      <c r="BV335" s="112"/>
      <c r="BW335" s="112"/>
      <c r="BX335" s="112"/>
      <c r="BY335" s="112"/>
      <c r="BZ335" s="112"/>
      <c r="CA335" s="112"/>
      <c r="CB335" s="112"/>
      <c r="CC335" s="112"/>
      <c r="CD335" s="112"/>
      <c r="CE335" s="112"/>
    </row>
    <row r="336" spans="1:8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  <c r="AB336" s="122"/>
      <c r="AC336" s="122"/>
      <c r="AD336" s="122"/>
      <c r="AE336" s="122"/>
      <c r="AF336" s="122"/>
      <c r="AG336" s="122"/>
      <c r="AH336" s="122"/>
      <c r="AI336" s="122"/>
      <c r="AJ336" s="122"/>
      <c r="AK336" s="122"/>
      <c r="AL336" s="122"/>
      <c r="AM336" s="122"/>
      <c r="AN336" s="122"/>
      <c r="AO336" s="122"/>
      <c r="AP336" s="122"/>
      <c r="AQ336" s="122"/>
      <c r="AR336" s="122"/>
      <c r="AS336" s="121">
        <f t="shared" si="52"/>
        <v>45260</v>
      </c>
      <c r="AT336" s="112"/>
      <c r="AU336" s="112"/>
      <c r="AV336" s="112"/>
      <c r="AW336" s="112"/>
      <c r="AX336" s="112"/>
      <c r="AY336" s="112"/>
      <c r="AZ336" s="112"/>
      <c r="BA336" s="112"/>
      <c r="BB336" s="112"/>
      <c r="BC336" s="112"/>
      <c r="BD336" s="112"/>
      <c r="BE336" s="112"/>
      <c r="BF336" s="112"/>
      <c r="BG336" s="112"/>
      <c r="BH336" s="112"/>
      <c r="BI336" s="112"/>
      <c r="BJ336" s="112"/>
      <c r="BK336" s="112"/>
      <c r="BL336" s="112"/>
      <c r="BM336" s="112"/>
      <c r="BN336" s="112"/>
      <c r="BO336" s="112"/>
      <c r="BP336" s="112"/>
      <c r="BQ336" s="112"/>
      <c r="BR336" s="112"/>
      <c r="BS336" s="112"/>
      <c r="BT336" s="112"/>
      <c r="BU336" s="112"/>
      <c r="BV336" s="112"/>
      <c r="BW336" s="112"/>
      <c r="BX336" s="112"/>
      <c r="BY336" s="112"/>
      <c r="BZ336" s="112"/>
      <c r="CA336" s="112"/>
      <c r="CB336" s="112"/>
      <c r="CC336" s="112"/>
      <c r="CD336" s="112"/>
      <c r="CE336" s="112"/>
    </row>
    <row r="337" spans="1:8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  <c r="AB337" s="122"/>
      <c r="AC337" s="122"/>
      <c r="AD337" s="122"/>
      <c r="AE337" s="122"/>
      <c r="AF337" s="122"/>
      <c r="AG337" s="122"/>
      <c r="AH337" s="122"/>
      <c r="AI337" s="122"/>
      <c r="AJ337" s="122"/>
      <c r="AK337" s="122"/>
      <c r="AL337" s="122"/>
      <c r="AM337" s="122"/>
      <c r="AN337" s="122"/>
      <c r="AO337" s="122"/>
      <c r="AP337" s="122"/>
      <c r="AQ337" s="122"/>
      <c r="AR337" s="122"/>
      <c r="AS337" s="121">
        <f t="shared" si="52"/>
        <v>45261</v>
      </c>
      <c r="AT337" s="112"/>
      <c r="AU337" s="112"/>
      <c r="AV337" s="112"/>
      <c r="AW337" s="112"/>
      <c r="AX337" s="112"/>
      <c r="AY337" s="112"/>
      <c r="AZ337" s="112"/>
      <c r="BA337" s="112"/>
      <c r="BB337" s="112"/>
      <c r="BC337" s="112"/>
      <c r="BD337" s="112"/>
      <c r="BE337" s="112"/>
      <c r="BF337" s="112"/>
      <c r="BG337" s="112"/>
      <c r="BH337" s="112"/>
      <c r="BI337" s="112"/>
      <c r="BJ337" s="112"/>
      <c r="BK337" s="112"/>
      <c r="BL337" s="112"/>
      <c r="BM337" s="112"/>
      <c r="BN337" s="112"/>
      <c r="BO337" s="112"/>
      <c r="BP337" s="112"/>
      <c r="BQ337" s="112"/>
      <c r="BR337" s="112"/>
      <c r="BS337" s="112"/>
      <c r="BT337" s="112"/>
      <c r="BU337" s="112"/>
      <c r="BV337" s="112"/>
      <c r="BW337" s="112"/>
      <c r="BX337" s="112"/>
      <c r="BY337" s="112"/>
      <c r="BZ337" s="112"/>
      <c r="CA337" s="112"/>
      <c r="CB337" s="112"/>
      <c r="CC337" s="112"/>
      <c r="CD337" s="112"/>
      <c r="CE337" s="112"/>
    </row>
    <row r="338" spans="1:8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  <c r="AB338" s="122"/>
      <c r="AC338" s="122"/>
      <c r="AD338" s="122"/>
      <c r="AE338" s="122"/>
      <c r="AF338" s="122"/>
      <c r="AG338" s="122"/>
      <c r="AH338" s="122"/>
      <c r="AI338" s="122"/>
      <c r="AJ338" s="122"/>
      <c r="AK338" s="122"/>
      <c r="AL338" s="122"/>
      <c r="AM338" s="122"/>
      <c r="AN338" s="122"/>
      <c r="AO338" s="122"/>
      <c r="AP338" s="122"/>
      <c r="AQ338" s="122"/>
      <c r="AR338" s="122"/>
      <c r="AS338" s="121">
        <f t="shared" si="52"/>
        <v>45262</v>
      </c>
      <c r="AT338" s="112"/>
      <c r="AU338" s="112"/>
      <c r="AV338" s="112"/>
      <c r="AW338" s="112"/>
      <c r="AX338" s="112"/>
      <c r="AY338" s="112"/>
      <c r="AZ338" s="112"/>
      <c r="BA338" s="112"/>
      <c r="BB338" s="112"/>
      <c r="BC338" s="112"/>
      <c r="BD338" s="112"/>
      <c r="BE338" s="112"/>
      <c r="BF338" s="112"/>
      <c r="BG338" s="112"/>
      <c r="BH338" s="112"/>
      <c r="BI338" s="112"/>
      <c r="BJ338" s="112"/>
      <c r="BK338" s="112"/>
      <c r="BL338" s="112"/>
      <c r="BM338" s="112"/>
      <c r="BN338" s="112"/>
      <c r="BO338" s="112"/>
      <c r="BP338" s="112"/>
      <c r="BQ338" s="112"/>
      <c r="BR338" s="112"/>
      <c r="BS338" s="112"/>
      <c r="BT338" s="112"/>
      <c r="BU338" s="112"/>
      <c r="BV338" s="112"/>
      <c r="BW338" s="112"/>
      <c r="BX338" s="112"/>
      <c r="BY338" s="112"/>
      <c r="BZ338" s="112"/>
      <c r="CA338" s="112"/>
      <c r="CB338" s="112"/>
      <c r="CC338" s="112"/>
      <c r="CD338" s="112"/>
      <c r="CE338" s="112"/>
    </row>
    <row r="339" spans="1:8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  <c r="AB339" s="122"/>
      <c r="AC339" s="122"/>
      <c r="AD339" s="122"/>
      <c r="AE339" s="122"/>
      <c r="AF339" s="122"/>
      <c r="AG339" s="122"/>
      <c r="AH339" s="122"/>
      <c r="AI339" s="122"/>
      <c r="AJ339" s="122"/>
      <c r="AK339" s="122"/>
      <c r="AL339" s="122"/>
      <c r="AM339" s="122"/>
      <c r="AN339" s="122"/>
      <c r="AO339" s="122"/>
      <c r="AP339" s="122"/>
      <c r="AQ339" s="122"/>
      <c r="AR339" s="122"/>
      <c r="AS339" s="121">
        <f t="shared" si="52"/>
        <v>45263</v>
      </c>
      <c r="AT339" s="112"/>
      <c r="AU339" s="112"/>
      <c r="AV339" s="112"/>
      <c r="AW339" s="112"/>
      <c r="AX339" s="112"/>
      <c r="AY339" s="112"/>
      <c r="AZ339" s="112"/>
      <c r="BA339" s="112"/>
      <c r="BB339" s="112"/>
      <c r="BC339" s="112"/>
      <c r="BD339" s="112"/>
      <c r="BE339" s="112"/>
      <c r="BF339" s="112"/>
      <c r="BG339" s="112"/>
      <c r="BH339" s="112"/>
      <c r="BI339" s="112"/>
      <c r="BJ339" s="112"/>
      <c r="BK339" s="112"/>
      <c r="BL339" s="112"/>
      <c r="BM339" s="112"/>
      <c r="BN339" s="112"/>
      <c r="BO339" s="112"/>
      <c r="BP339" s="112"/>
      <c r="BQ339" s="112"/>
      <c r="BR339" s="112"/>
      <c r="BS339" s="112"/>
      <c r="BT339" s="112"/>
      <c r="BU339" s="112"/>
      <c r="BV339" s="112"/>
      <c r="BW339" s="112"/>
      <c r="BX339" s="112"/>
      <c r="BY339" s="112"/>
      <c r="BZ339" s="112"/>
      <c r="CA339" s="112"/>
      <c r="CB339" s="112"/>
      <c r="CC339" s="112"/>
      <c r="CD339" s="112"/>
      <c r="CE339" s="112"/>
    </row>
    <row r="340" spans="1:8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  <c r="AB340" s="122"/>
      <c r="AC340" s="122"/>
      <c r="AD340" s="122"/>
      <c r="AE340" s="122"/>
      <c r="AF340" s="122"/>
      <c r="AG340" s="122"/>
      <c r="AH340" s="122"/>
      <c r="AI340" s="122"/>
      <c r="AJ340" s="122"/>
      <c r="AK340" s="122"/>
      <c r="AL340" s="122"/>
      <c r="AM340" s="122"/>
      <c r="AN340" s="122"/>
      <c r="AO340" s="122"/>
      <c r="AP340" s="122"/>
      <c r="AQ340" s="122"/>
      <c r="AR340" s="122"/>
      <c r="AS340" s="121">
        <f t="shared" si="52"/>
        <v>45264</v>
      </c>
      <c r="AT340" s="112"/>
      <c r="AU340" s="112"/>
      <c r="AV340" s="112"/>
      <c r="AW340" s="112"/>
      <c r="AX340" s="112"/>
      <c r="AY340" s="112"/>
      <c r="AZ340" s="112"/>
      <c r="BA340" s="112"/>
      <c r="BB340" s="112"/>
      <c r="BC340" s="112"/>
      <c r="BD340" s="112"/>
      <c r="BE340" s="112"/>
      <c r="BF340" s="112"/>
      <c r="BG340" s="112"/>
      <c r="BH340" s="112"/>
      <c r="BI340" s="112"/>
      <c r="BJ340" s="112"/>
      <c r="BK340" s="112"/>
      <c r="BL340" s="112"/>
      <c r="BM340" s="112"/>
      <c r="BN340" s="112"/>
      <c r="BO340" s="112"/>
      <c r="BP340" s="112"/>
      <c r="BQ340" s="112"/>
      <c r="BR340" s="112"/>
      <c r="BS340" s="112"/>
      <c r="BT340" s="112"/>
      <c r="BU340" s="112"/>
      <c r="BV340" s="112"/>
      <c r="BW340" s="112"/>
      <c r="BX340" s="112"/>
      <c r="BY340" s="112"/>
      <c r="BZ340" s="112"/>
      <c r="CA340" s="112"/>
      <c r="CB340" s="112"/>
      <c r="CC340" s="112"/>
      <c r="CD340" s="112"/>
      <c r="CE340" s="112"/>
    </row>
    <row r="341" spans="1:8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  <c r="AB341" s="122"/>
      <c r="AC341" s="122"/>
      <c r="AD341" s="122"/>
      <c r="AE341" s="122"/>
      <c r="AF341" s="122"/>
      <c r="AG341" s="122"/>
      <c r="AH341" s="122"/>
      <c r="AI341" s="122"/>
      <c r="AJ341" s="122"/>
      <c r="AK341" s="122"/>
      <c r="AL341" s="122"/>
      <c r="AM341" s="122"/>
      <c r="AN341" s="122"/>
      <c r="AO341" s="122"/>
      <c r="AP341" s="122"/>
      <c r="AQ341" s="122"/>
      <c r="AR341" s="122"/>
      <c r="AS341" s="121">
        <f t="shared" si="52"/>
        <v>45265</v>
      </c>
      <c r="AT341" s="112"/>
      <c r="AU341" s="112"/>
      <c r="AV341" s="112"/>
      <c r="AW341" s="112"/>
      <c r="AX341" s="112"/>
      <c r="AY341" s="112"/>
      <c r="AZ341" s="112"/>
      <c r="BA341" s="112"/>
      <c r="BB341" s="112"/>
      <c r="BC341" s="112"/>
      <c r="BD341" s="112"/>
      <c r="BE341" s="112"/>
      <c r="BF341" s="112"/>
      <c r="BG341" s="112"/>
      <c r="BH341" s="112"/>
      <c r="BI341" s="112"/>
      <c r="BJ341" s="112"/>
      <c r="BK341" s="112"/>
      <c r="BL341" s="112"/>
      <c r="BM341" s="112"/>
      <c r="BN341" s="112"/>
      <c r="BO341" s="112"/>
      <c r="BP341" s="112"/>
      <c r="BQ341" s="112"/>
      <c r="BR341" s="112"/>
      <c r="BS341" s="112"/>
      <c r="BT341" s="112"/>
      <c r="BU341" s="112"/>
      <c r="BV341" s="112"/>
      <c r="BW341" s="112"/>
      <c r="BX341" s="112"/>
      <c r="BY341" s="112"/>
      <c r="BZ341" s="112"/>
      <c r="CA341" s="112"/>
      <c r="CB341" s="112"/>
      <c r="CC341" s="112"/>
      <c r="CD341" s="112"/>
      <c r="CE341" s="112"/>
    </row>
    <row r="342" spans="1:8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  <c r="AB342" s="122"/>
      <c r="AC342" s="122"/>
      <c r="AD342" s="122"/>
      <c r="AE342" s="122"/>
      <c r="AF342" s="122"/>
      <c r="AG342" s="122"/>
      <c r="AH342" s="122"/>
      <c r="AI342" s="122"/>
      <c r="AJ342" s="122"/>
      <c r="AK342" s="122"/>
      <c r="AL342" s="122"/>
      <c r="AM342" s="122"/>
      <c r="AN342" s="122"/>
      <c r="AO342" s="122"/>
      <c r="AP342" s="122"/>
      <c r="AQ342" s="122"/>
      <c r="AR342" s="122"/>
      <c r="AS342" s="121">
        <f t="shared" si="52"/>
        <v>45266</v>
      </c>
      <c r="AT342" s="112"/>
      <c r="AU342" s="112"/>
      <c r="AV342" s="112"/>
      <c r="AW342" s="112"/>
      <c r="AX342" s="112"/>
      <c r="AY342" s="112"/>
      <c r="AZ342" s="112"/>
      <c r="BA342" s="112"/>
      <c r="BB342" s="112"/>
      <c r="BC342" s="112"/>
      <c r="BD342" s="112"/>
      <c r="BE342" s="112"/>
      <c r="BF342" s="112"/>
      <c r="BG342" s="112"/>
      <c r="BH342" s="112"/>
      <c r="BI342" s="112"/>
      <c r="BJ342" s="112"/>
      <c r="BK342" s="112"/>
      <c r="BL342" s="112"/>
      <c r="BM342" s="112"/>
      <c r="BN342" s="112"/>
      <c r="BO342" s="112"/>
      <c r="BP342" s="112"/>
      <c r="BQ342" s="112"/>
      <c r="BR342" s="112"/>
      <c r="BS342" s="112"/>
      <c r="BT342" s="112"/>
      <c r="BU342" s="112"/>
      <c r="BV342" s="112"/>
      <c r="BW342" s="112"/>
      <c r="BX342" s="112"/>
      <c r="BY342" s="112"/>
      <c r="BZ342" s="112"/>
      <c r="CA342" s="112"/>
      <c r="CB342" s="112"/>
      <c r="CC342" s="112"/>
      <c r="CD342" s="112"/>
      <c r="CE342" s="112"/>
    </row>
    <row r="343" spans="1:8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  <c r="AB343" s="122"/>
      <c r="AC343" s="122"/>
      <c r="AD343" s="122"/>
      <c r="AE343" s="122"/>
      <c r="AF343" s="122"/>
      <c r="AG343" s="122"/>
      <c r="AH343" s="122"/>
      <c r="AI343" s="122"/>
      <c r="AJ343" s="122"/>
      <c r="AK343" s="122"/>
      <c r="AL343" s="122"/>
      <c r="AM343" s="122"/>
      <c r="AN343" s="122"/>
      <c r="AO343" s="122"/>
      <c r="AP343" s="122"/>
      <c r="AQ343" s="122"/>
      <c r="AR343" s="122"/>
      <c r="AS343" s="121">
        <f t="shared" si="52"/>
        <v>45267</v>
      </c>
      <c r="AT343" s="112"/>
      <c r="AU343" s="112"/>
      <c r="AV343" s="112"/>
      <c r="AW343" s="112"/>
      <c r="AX343" s="112"/>
      <c r="AY343" s="112"/>
      <c r="AZ343" s="112"/>
      <c r="BA343" s="112"/>
      <c r="BB343" s="112"/>
      <c r="BC343" s="112"/>
      <c r="BD343" s="112"/>
      <c r="BE343" s="112"/>
      <c r="BF343" s="112"/>
      <c r="BG343" s="112"/>
      <c r="BH343" s="112"/>
      <c r="BI343" s="112"/>
      <c r="BJ343" s="112"/>
      <c r="BK343" s="112"/>
      <c r="BL343" s="112"/>
      <c r="BM343" s="112"/>
      <c r="BN343" s="112"/>
      <c r="BO343" s="112"/>
      <c r="BP343" s="112"/>
      <c r="BQ343" s="112"/>
      <c r="BR343" s="112"/>
      <c r="BS343" s="112"/>
      <c r="BT343" s="112"/>
      <c r="BU343" s="112"/>
      <c r="BV343" s="112"/>
      <c r="BW343" s="112"/>
      <c r="BX343" s="112"/>
      <c r="BY343" s="112"/>
      <c r="BZ343" s="112"/>
      <c r="CA343" s="112"/>
      <c r="CB343" s="112"/>
      <c r="CC343" s="112"/>
      <c r="CD343" s="112"/>
      <c r="CE343" s="112"/>
    </row>
    <row r="344" spans="1:8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  <c r="AB344" s="122"/>
      <c r="AC344" s="122"/>
      <c r="AD344" s="122"/>
      <c r="AE344" s="122"/>
      <c r="AF344" s="122"/>
      <c r="AG344" s="122"/>
      <c r="AH344" s="122"/>
      <c r="AI344" s="122"/>
      <c r="AJ344" s="122"/>
      <c r="AK344" s="122"/>
      <c r="AL344" s="122"/>
      <c r="AM344" s="122"/>
      <c r="AN344" s="122"/>
      <c r="AO344" s="122"/>
      <c r="AP344" s="122"/>
      <c r="AQ344" s="122"/>
      <c r="AR344" s="122"/>
      <c r="AS344" s="121">
        <f t="shared" si="52"/>
        <v>45268</v>
      </c>
      <c r="AT344" s="112"/>
      <c r="AU344" s="112"/>
      <c r="AV344" s="112"/>
      <c r="AW344" s="112"/>
      <c r="AX344" s="112"/>
      <c r="AY344" s="112"/>
      <c r="AZ344" s="112"/>
      <c r="BA344" s="112"/>
      <c r="BB344" s="112"/>
      <c r="BC344" s="112"/>
      <c r="BD344" s="112"/>
      <c r="BE344" s="112"/>
      <c r="BF344" s="112"/>
      <c r="BG344" s="112"/>
      <c r="BH344" s="112"/>
      <c r="BI344" s="112"/>
      <c r="BJ344" s="112"/>
      <c r="BK344" s="112"/>
      <c r="BL344" s="112"/>
      <c r="BM344" s="112"/>
      <c r="BN344" s="112"/>
      <c r="BO344" s="112"/>
      <c r="BP344" s="112"/>
      <c r="BQ344" s="112"/>
      <c r="BR344" s="112"/>
      <c r="BS344" s="112"/>
      <c r="BT344" s="112"/>
      <c r="BU344" s="112"/>
      <c r="BV344" s="112"/>
      <c r="BW344" s="112"/>
      <c r="BX344" s="112"/>
      <c r="BY344" s="112"/>
      <c r="BZ344" s="112"/>
      <c r="CA344" s="112"/>
      <c r="CB344" s="112"/>
      <c r="CC344" s="112"/>
      <c r="CD344" s="112"/>
      <c r="CE344" s="112"/>
    </row>
    <row r="345" spans="1:8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  <c r="AB345" s="122"/>
      <c r="AC345" s="122"/>
      <c r="AD345" s="122"/>
      <c r="AE345" s="122"/>
      <c r="AF345" s="122"/>
      <c r="AG345" s="122"/>
      <c r="AH345" s="122"/>
      <c r="AI345" s="122"/>
      <c r="AJ345" s="122"/>
      <c r="AK345" s="122"/>
      <c r="AL345" s="122"/>
      <c r="AM345" s="122"/>
      <c r="AN345" s="122"/>
      <c r="AO345" s="122"/>
      <c r="AP345" s="122"/>
      <c r="AQ345" s="122"/>
      <c r="AR345" s="122"/>
      <c r="AS345" s="121">
        <f t="shared" si="52"/>
        <v>45269</v>
      </c>
      <c r="AT345" s="112"/>
      <c r="AU345" s="112"/>
      <c r="AV345" s="112"/>
      <c r="AW345" s="112"/>
      <c r="AX345" s="112"/>
      <c r="AY345" s="112"/>
      <c r="AZ345" s="112"/>
      <c r="BA345" s="112"/>
      <c r="BB345" s="112"/>
      <c r="BC345" s="112"/>
      <c r="BD345" s="112"/>
      <c r="BE345" s="112"/>
      <c r="BF345" s="112"/>
      <c r="BG345" s="112"/>
      <c r="BH345" s="112"/>
      <c r="BI345" s="112"/>
      <c r="BJ345" s="112"/>
      <c r="BK345" s="112"/>
      <c r="BL345" s="112"/>
      <c r="BM345" s="112"/>
      <c r="BN345" s="112"/>
      <c r="BO345" s="112"/>
      <c r="BP345" s="112"/>
      <c r="BQ345" s="112"/>
      <c r="BR345" s="112"/>
      <c r="BS345" s="112"/>
      <c r="BT345" s="112"/>
      <c r="BU345" s="112"/>
      <c r="BV345" s="112"/>
      <c r="BW345" s="112"/>
      <c r="BX345" s="112"/>
      <c r="BY345" s="112"/>
      <c r="BZ345" s="112"/>
      <c r="CA345" s="112"/>
      <c r="CB345" s="112"/>
      <c r="CC345" s="112"/>
      <c r="CD345" s="112"/>
      <c r="CE345" s="112"/>
    </row>
    <row r="346" spans="1:8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  <c r="AB346" s="122"/>
      <c r="AC346" s="122"/>
      <c r="AD346" s="122"/>
      <c r="AE346" s="122"/>
      <c r="AF346" s="122"/>
      <c r="AG346" s="122"/>
      <c r="AH346" s="122"/>
      <c r="AI346" s="122"/>
      <c r="AJ346" s="122"/>
      <c r="AK346" s="122"/>
      <c r="AL346" s="122"/>
      <c r="AM346" s="122"/>
      <c r="AN346" s="122"/>
      <c r="AO346" s="122"/>
      <c r="AP346" s="122"/>
      <c r="AQ346" s="122"/>
      <c r="AR346" s="122"/>
      <c r="AS346" s="121">
        <f t="shared" si="52"/>
        <v>45270</v>
      </c>
      <c r="AT346" s="112"/>
      <c r="AU346" s="112"/>
      <c r="AV346" s="112"/>
      <c r="AW346" s="112"/>
      <c r="AX346" s="112"/>
      <c r="AY346" s="112"/>
      <c r="AZ346" s="112"/>
      <c r="BA346" s="112"/>
      <c r="BB346" s="112"/>
      <c r="BC346" s="112"/>
      <c r="BD346" s="112"/>
      <c r="BE346" s="112"/>
      <c r="BF346" s="112"/>
      <c r="BG346" s="112"/>
      <c r="BH346" s="112"/>
      <c r="BI346" s="112"/>
      <c r="BJ346" s="112"/>
      <c r="BK346" s="112"/>
      <c r="BL346" s="112"/>
      <c r="BM346" s="112"/>
      <c r="BN346" s="112"/>
      <c r="BO346" s="112"/>
      <c r="BP346" s="112"/>
      <c r="BQ346" s="112"/>
      <c r="BR346" s="112"/>
      <c r="BS346" s="112"/>
      <c r="BT346" s="112"/>
      <c r="BU346" s="112"/>
      <c r="BV346" s="112"/>
      <c r="BW346" s="112"/>
      <c r="BX346" s="112"/>
      <c r="BY346" s="112"/>
      <c r="BZ346" s="112"/>
      <c r="CA346" s="112"/>
      <c r="CB346" s="112"/>
      <c r="CC346" s="112"/>
      <c r="CD346" s="112"/>
      <c r="CE346" s="112"/>
    </row>
    <row r="347" spans="1:8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  <c r="AB347" s="122"/>
      <c r="AC347" s="122"/>
      <c r="AD347" s="122"/>
      <c r="AE347" s="122"/>
      <c r="AF347" s="122"/>
      <c r="AG347" s="122"/>
      <c r="AH347" s="122"/>
      <c r="AI347" s="122"/>
      <c r="AJ347" s="122"/>
      <c r="AK347" s="122"/>
      <c r="AL347" s="122"/>
      <c r="AM347" s="122"/>
      <c r="AN347" s="122"/>
      <c r="AO347" s="122"/>
      <c r="AP347" s="122"/>
      <c r="AQ347" s="122"/>
      <c r="AR347" s="122"/>
      <c r="AS347" s="121">
        <f t="shared" si="52"/>
        <v>45271</v>
      </c>
      <c r="AT347" s="112"/>
      <c r="AU347" s="112"/>
      <c r="AV347" s="112"/>
      <c r="AW347" s="112"/>
      <c r="AX347" s="112"/>
      <c r="AY347" s="112"/>
      <c r="AZ347" s="112"/>
      <c r="BA347" s="112"/>
      <c r="BB347" s="112"/>
      <c r="BC347" s="112"/>
      <c r="BD347" s="112"/>
      <c r="BE347" s="112"/>
      <c r="BF347" s="112"/>
      <c r="BG347" s="112"/>
      <c r="BH347" s="112"/>
      <c r="BI347" s="112"/>
      <c r="BJ347" s="112"/>
      <c r="BK347" s="112"/>
      <c r="BL347" s="112"/>
      <c r="BM347" s="112"/>
      <c r="BN347" s="112"/>
      <c r="BO347" s="112"/>
      <c r="BP347" s="112"/>
      <c r="BQ347" s="112"/>
      <c r="BR347" s="112"/>
      <c r="BS347" s="112"/>
      <c r="BT347" s="112"/>
      <c r="BU347" s="112"/>
      <c r="BV347" s="112"/>
      <c r="BW347" s="112"/>
      <c r="BX347" s="112"/>
      <c r="BY347" s="112"/>
      <c r="BZ347" s="112"/>
      <c r="CA347" s="112"/>
      <c r="CB347" s="112"/>
      <c r="CC347" s="112"/>
      <c r="CD347" s="112"/>
      <c r="CE347" s="112"/>
    </row>
    <row r="348" spans="1:8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  <c r="AB348" s="122"/>
      <c r="AC348" s="122"/>
      <c r="AD348" s="122"/>
      <c r="AE348" s="122"/>
      <c r="AF348" s="122"/>
      <c r="AG348" s="122"/>
      <c r="AH348" s="122"/>
      <c r="AI348" s="122"/>
      <c r="AJ348" s="122"/>
      <c r="AK348" s="122"/>
      <c r="AL348" s="122"/>
      <c r="AM348" s="122"/>
      <c r="AN348" s="122"/>
      <c r="AO348" s="122"/>
      <c r="AP348" s="122"/>
      <c r="AQ348" s="122"/>
      <c r="AR348" s="122"/>
      <c r="AS348" s="121">
        <f t="shared" si="52"/>
        <v>45272</v>
      </c>
      <c r="AT348" s="112"/>
      <c r="AU348" s="112"/>
      <c r="AV348" s="112"/>
      <c r="AW348" s="112"/>
      <c r="AX348" s="112"/>
      <c r="AY348" s="112"/>
      <c r="AZ348" s="112"/>
      <c r="BA348" s="112"/>
      <c r="BB348" s="112"/>
      <c r="BC348" s="112"/>
      <c r="BD348" s="112"/>
      <c r="BE348" s="112"/>
      <c r="BF348" s="112"/>
      <c r="BG348" s="112"/>
      <c r="BH348" s="112"/>
      <c r="BI348" s="112"/>
      <c r="BJ348" s="112"/>
      <c r="BK348" s="112"/>
      <c r="BL348" s="112"/>
      <c r="BM348" s="112"/>
      <c r="BN348" s="112"/>
      <c r="BO348" s="112"/>
      <c r="BP348" s="112"/>
      <c r="BQ348" s="112"/>
      <c r="BR348" s="112"/>
      <c r="BS348" s="112"/>
      <c r="BT348" s="112"/>
      <c r="BU348" s="112"/>
      <c r="BV348" s="112"/>
      <c r="BW348" s="112"/>
      <c r="BX348" s="112"/>
      <c r="BY348" s="112"/>
      <c r="BZ348" s="112"/>
      <c r="CA348" s="112"/>
      <c r="CB348" s="112"/>
      <c r="CC348" s="112"/>
      <c r="CD348" s="112"/>
      <c r="CE348" s="112"/>
    </row>
    <row r="349" spans="1:8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  <c r="AB349" s="122"/>
      <c r="AC349" s="122"/>
      <c r="AD349" s="122"/>
      <c r="AE349" s="122"/>
      <c r="AF349" s="122"/>
      <c r="AG349" s="122"/>
      <c r="AH349" s="122"/>
      <c r="AI349" s="122"/>
      <c r="AJ349" s="122"/>
      <c r="AK349" s="122"/>
      <c r="AL349" s="122"/>
      <c r="AM349" s="122"/>
      <c r="AN349" s="122"/>
      <c r="AO349" s="122"/>
      <c r="AP349" s="122"/>
      <c r="AQ349" s="122"/>
      <c r="AR349" s="122"/>
      <c r="AS349" s="121">
        <f t="shared" si="52"/>
        <v>45273</v>
      </c>
      <c r="AT349" s="112"/>
      <c r="AU349" s="112"/>
      <c r="AV349" s="112"/>
      <c r="AW349" s="112"/>
      <c r="AX349" s="112"/>
      <c r="AY349" s="112"/>
      <c r="AZ349" s="112"/>
      <c r="BA349" s="112"/>
      <c r="BB349" s="112"/>
      <c r="BC349" s="112"/>
      <c r="BD349" s="112"/>
      <c r="BE349" s="112"/>
      <c r="BF349" s="112"/>
      <c r="BG349" s="112"/>
      <c r="BH349" s="112"/>
      <c r="BI349" s="112"/>
      <c r="BJ349" s="112"/>
      <c r="BK349" s="112"/>
      <c r="BL349" s="112"/>
      <c r="BM349" s="112"/>
      <c r="BN349" s="112"/>
      <c r="BO349" s="112"/>
      <c r="BP349" s="112"/>
      <c r="BQ349" s="112"/>
      <c r="BR349" s="112"/>
      <c r="BS349" s="112"/>
      <c r="BT349" s="112"/>
      <c r="BU349" s="112"/>
      <c r="BV349" s="112"/>
      <c r="BW349" s="112"/>
      <c r="BX349" s="112"/>
      <c r="BY349" s="112"/>
      <c r="BZ349" s="112"/>
      <c r="CA349" s="112"/>
      <c r="CB349" s="112"/>
      <c r="CC349" s="112"/>
      <c r="CD349" s="112"/>
      <c r="CE349" s="112"/>
    </row>
    <row r="350" spans="1:8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  <c r="AB350" s="122"/>
      <c r="AC350" s="122"/>
      <c r="AD350" s="122"/>
      <c r="AE350" s="122"/>
      <c r="AF350" s="122"/>
      <c r="AG350" s="122"/>
      <c r="AH350" s="122"/>
      <c r="AI350" s="122"/>
      <c r="AJ350" s="122"/>
      <c r="AK350" s="122"/>
      <c r="AL350" s="122"/>
      <c r="AM350" s="122"/>
      <c r="AN350" s="122"/>
      <c r="AO350" s="122"/>
      <c r="AP350" s="122"/>
      <c r="AQ350" s="122"/>
      <c r="AR350" s="122"/>
      <c r="AS350" s="121">
        <f t="shared" si="52"/>
        <v>45274</v>
      </c>
      <c r="AT350" s="112"/>
      <c r="AU350" s="112"/>
      <c r="AV350" s="112"/>
      <c r="AW350" s="112"/>
      <c r="AX350" s="112"/>
      <c r="AY350" s="112"/>
      <c r="AZ350" s="112"/>
      <c r="BA350" s="112"/>
      <c r="BB350" s="112"/>
      <c r="BC350" s="112"/>
      <c r="BD350" s="112"/>
      <c r="BE350" s="112"/>
      <c r="BF350" s="112"/>
      <c r="BG350" s="112"/>
      <c r="BH350" s="112"/>
      <c r="BI350" s="112"/>
      <c r="BJ350" s="112"/>
      <c r="BK350" s="112"/>
      <c r="BL350" s="112"/>
      <c r="BM350" s="112"/>
      <c r="BN350" s="112"/>
      <c r="BO350" s="112"/>
      <c r="BP350" s="112"/>
      <c r="BQ350" s="112"/>
      <c r="BR350" s="112"/>
      <c r="BS350" s="112"/>
      <c r="BT350" s="112"/>
      <c r="BU350" s="112"/>
      <c r="BV350" s="112"/>
      <c r="BW350" s="112"/>
      <c r="BX350" s="112"/>
      <c r="BY350" s="112"/>
      <c r="BZ350" s="112"/>
      <c r="CA350" s="112"/>
      <c r="CB350" s="112"/>
      <c r="CC350" s="112"/>
      <c r="CD350" s="112"/>
      <c r="CE350" s="112"/>
    </row>
    <row r="351" spans="1:8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  <c r="AB351" s="122"/>
      <c r="AC351" s="122"/>
      <c r="AD351" s="122"/>
      <c r="AE351" s="122"/>
      <c r="AF351" s="122"/>
      <c r="AG351" s="122"/>
      <c r="AH351" s="122"/>
      <c r="AI351" s="122"/>
      <c r="AJ351" s="122"/>
      <c r="AK351" s="122"/>
      <c r="AL351" s="122"/>
      <c r="AM351" s="122"/>
      <c r="AN351" s="122"/>
      <c r="AO351" s="122"/>
      <c r="AP351" s="122"/>
      <c r="AQ351" s="122"/>
      <c r="AR351" s="122"/>
      <c r="AS351" s="121">
        <f t="shared" si="52"/>
        <v>45275</v>
      </c>
      <c r="AT351" s="112"/>
      <c r="AU351" s="112"/>
      <c r="AV351" s="112"/>
      <c r="AW351" s="112"/>
      <c r="AX351" s="112"/>
      <c r="AY351" s="112"/>
      <c r="AZ351" s="112"/>
      <c r="BA351" s="112"/>
      <c r="BB351" s="112"/>
      <c r="BC351" s="112"/>
      <c r="BD351" s="112"/>
      <c r="BE351" s="112"/>
      <c r="BF351" s="112"/>
      <c r="BG351" s="112"/>
      <c r="BH351" s="112"/>
      <c r="BI351" s="112"/>
      <c r="BJ351" s="112"/>
      <c r="BK351" s="112"/>
      <c r="BL351" s="112"/>
      <c r="BM351" s="112"/>
      <c r="BN351" s="112"/>
      <c r="BO351" s="112"/>
      <c r="BP351" s="112"/>
      <c r="BQ351" s="112"/>
      <c r="BR351" s="112"/>
      <c r="BS351" s="112"/>
      <c r="BT351" s="112"/>
      <c r="BU351" s="112"/>
      <c r="BV351" s="112"/>
      <c r="BW351" s="112"/>
      <c r="BX351" s="112"/>
      <c r="BY351" s="112"/>
      <c r="BZ351" s="112"/>
      <c r="CA351" s="112"/>
      <c r="CB351" s="112"/>
      <c r="CC351" s="112"/>
      <c r="CD351" s="112"/>
      <c r="CE351" s="112"/>
    </row>
    <row r="352" spans="1:8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  <c r="AB352" s="122"/>
      <c r="AC352" s="122"/>
      <c r="AD352" s="122"/>
      <c r="AE352" s="122"/>
      <c r="AF352" s="122"/>
      <c r="AG352" s="122"/>
      <c r="AH352" s="122"/>
      <c r="AI352" s="122"/>
      <c r="AJ352" s="122"/>
      <c r="AK352" s="122"/>
      <c r="AL352" s="122"/>
      <c r="AM352" s="122"/>
      <c r="AN352" s="122"/>
      <c r="AO352" s="122"/>
      <c r="AP352" s="122"/>
      <c r="AQ352" s="122"/>
      <c r="AR352" s="122"/>
      <c r="AS352" s="121">
        <f t="shared" si="52"/>
        <v>45276</v>
      </c>
      <c r="AT352" s="112"/>
      <c r="AU352" s="112"/>
      <c r="AV352" s="112"/>
      <c r="AW352" s="112"/>
      <c r="AX352" s="112"/>
      <c r="AY352" s="112"/>
      <c r="AZ352" s="112"/>
      <c r="BA352" s="112"/>
      <c r="BB352" s="112"/>
      <c r="BC352" s="112"/>
      <c r="BD352" s="112"/>
      <c r="BE352" s="112"/>
      <c r="BF352" s="112"/>
      <c r="BG352" s="112"/>
      <c r="BH352" s="112"/>
      <c r="BI352" s="112"/>
      <c r="BJ352" s="112"/>
      <c r="BK352" s="112"/>
      <c r="BL352" s="112"/>
      <c r="BM352" s="112"/>
      <c r="BN352" s="112"/>
      <c r="BO352" s="112"/>
      <c r="BP352" s="112"/>
      <c r="BQ352" s="112"/>
      <c r="BR352" s="112"/>
      <c r="BS352" s="112"/>
      <c r="BT352" s="112"/>
      <c r="BU352" s="112"/>
      <c r="BV352" s="112"/>
      <c r="BW352" s="112"/>
      <c r="BX352" s="112"/>
      <c r="BY352" s="112"/>
      <c r="BZ352" s="112"/>
      <c r="CA352" s="112"/>
      <c r="CB352" s="112"/>
      <c r="CC352" s="112"/>
      <c r="CD352" s="112"/>
      <c r="CE352" s="112"/>
    </row>
    <row r="353" spans="1:8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  <c r="AB353" s="122"/>
      <c r="AC353" s="122"/>
      <c r="AD353" s="122"/>
      <c r="AE353" s="122"/>
      <c r="AF353" s="122"/>
      <c r="AG353" s="122"/>
      <c r="AH353" s="122"/>
      <c r="AI353" s="122"/>
      <c r="AJ353" s="122"/>
      <c r="AK353" s="122"/>
      <c r="AL353" s="122"/>
      <c r="AM353" s="122"/>
      <c r="AN353" s="122"/>
      <c r="AO353" s="122"/>
      <c r="AP353" s="122"/>
      <c r="AQ353" s="122"/>
      <c r="AR353" s="122"/>
      <c r="AS353" s="121">
        <f t="shared" si="52"/>
        <v>45277</v>
      </c>
      <c r="AT353" s="112"/>
      <c r="AU353" s="112"/>
      <c r="AV353" s="112"/>
      <c r="AW353" s="112"/>
      <c r="AX353" s="112"/>
      <c r="AY353" s="112"/>
      <c r="AZ353" s="112"/>
      <c r="BA353" s="112"/>
      <c r="BB353" s="112"/>
      <c r="BC353" s="112"/>
      <c r="BD353" s="112"/>
      <c r="BE353" s="112"/>
      <c r="BF353" s="112"/>
      <c r="BG353" s="112"/>
      <c r="BH353" s="112"/>
      <c r="BI353" s="112"/>
      <c r="BJ353" s="112"/>
      <c r="BK353" s="112"/>
      <c r="BL353" s="112"/>
      <c r="BM353" s="112"/>
      <c r="BN353" s="112"/>
      <c r="BO353" s="112"/>
      <c r="BP353" s="112"/>
      <c r="BQ353" s="112"/>
      <c r="BR353" s="112"/>
      <c r="BS353" s="112"/>
      <c r="BT353" s="112"/>
      <c r="BU353" s="112"/>
      <c r="BV353" s="112"/>
      <c r="BW353" s="112"/>
      <c r="BX353" s="112"/>
      <c r="BY353" s="112"/>
      <c r="BZ353" s="112"/>
      <c r="CA353" s="112"/>
      <c r="CB353" s="112"/>
      <c r="CC353" s="112"/>
      <c r="CD353" s="112"/>
      <c r="CE353" s="112"/>
    </row>
    <row r="354" spans="1:8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  <c r="AB354" s="122"/>
      <c r="AC354" s="122"/>
      <c r="AD354" s="122"/>
      <c r="AE354" s="122"/>
      <c r="AF354" s="122"/>
      <c r="AG354" s="122"/>
      <c r="AH354" s="122"/>
      <c r="AI354" s="122"/>
      <c r="AJ354" s="122"/>
      <c r="AK354" s="122"/>
      <c r="AL354" s="122"/>
      <c r="AM354" s="122"/>
      <c r="AN354" s="122"/>
      <c r="AO354" s="122"/>
      <c r="AP354" s="122"/>
      <c r="AQ354" s="122"/>
      <c r="AR354" s="122"/>
      <c r="AS354" s="121">
        <f t="shared" si="52"/>
        <v>45278</v>
      </c>
      <c r="AT354" s="112"/>
      <c r="AU354" s="112"/>
      <c r="AV354" s="112"/>
      <c r="AW354" s="112"/>
      <c r="AX354" s="112"/>
      <c r="AY354" s="112"/>
      <c r="AZ354" s="112"/>
      <c r="BA354" s="112"/>
      <c r="BB354" s="112"/>
      <c r="BC354" s="112"/>
      <c r="BD354" s="112"/>
      <c r="BE354" s="112"/>
      <c r="BF354" s="112"/>
      <c r="BG354" s="112"/>
      <c r="BH354" s="112"/>
      <c r="BI354" s="112"/>
      <c r="BJ354" s="112"/>
      <c r="BK354" s="112"/>
      <c r="BL354" s="112"/>
      <c r="BM354" s="112"/>
      <c r="BN354" s="112"/>
      <c r="BO354" s="112"/>
      <c r="BP354" s="112"/>
      <c r="BQ354" s="112"/>
      <c r="BR354" s="112"/>
      <c r="BS354" s="112"/>
      <c r="BT354" s="112"/>
      <c r="BU354" s="112"/>
      <c r="BV354" s="112"/>
      <c r="BW354" s="112"/>
      <c r="BX354" s="112"/>
      <c r="BY354" s="112"/>
      <c r="BZ354" s="112"/>
      <c r="CA354" s="112"/>
      <c r="CB354" s="112"/>
      <c r="CC354" s="112"/>
      <c r="CD354" s="112"/>
      <c r="CE354" s="112"/>
    </row>
    <row r="355" spans="1:8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  <c r="AB355" s="122"/>
      <c r="AC355" s="122"/>
      <c r="AD355" s="122"/>
      <c r="AE355" s="122"/>
      <c r="AF355" s="122"/>
      <c r="AG355" s="122"/>
      <c r="AH355" s="122"/>
      <c r="AI355" s="122"/>
      <c r="AJ355" s="122"/>
      <c r="AK355" s="122"/>
      <c r="AL355" s="122"/>
      <c r="AM355" s="122"/>
      <c r="AN355" s="122"/>
      <c r="AO355" s="122"/>
      <c r="AP355" s="122"/>
      <c r="AQ355" s="122"/>
      <c r="AR355" s="122"/>
      <c r="AS355" s="121">
        <f t="shared" si="52"/>
        <v>45279</v>
      </c>
      <c r="AT355" s="112"/>
      <c r="AU355" s="112"/>
      <c r="AV355" s="112"/>
      <c r="AW355" s="112"/>
      <c r="AX355" s="112"/>
      <c r="AY355" s="112"/>
      <c r="AZ355" s="112"/>
      <c r="BA355" s="112"/>
      <c r="BB355" s="112"/>
      <c r="BC355" s="112"/>
      <c r="BD355" s="112"/>
      <c r="BE355" s="112"/>
      <c r="BF355" s="112"/>
      <c r="BG355" s="112"/>
      <c r="BH355" s="112"/>
      <c r="BI355" s="112"/>
      <c r="BJ355" s="112"/>
      <c r="BK355" s="112"/>
      <c r="BL355" s="112"/>
      <c r="BM355" s="112"/>
      <c r="BN355" s="112"/>
      <c r="BO355" s="112"/>
      <c r="BP355" s="112"/>
      <c r="BQ355" s="112"/>
      <c r="BR355" s="112"/>
      <c r="BS355" s="112"/>
      <c r="BT355" s="112"/>
      <c r="BU355" s="112"/>
      <c r="BV355" s="112"/>
      <c r="BW355" s="112"/>
      <c r="BX355" s="112"/>
      <c r="BY355" s="112"/>
      <c r="BZ355" s="112"/>
      <c r="CA355" s="112"/>
      <c r="CB355" s="112"/>
      <c r="CC355" s="112"/>
      <c r="CD355" s="112"/>
      <c r="CE355" s="112"/>
    </row>
    <row r="356" spans="1:8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  <c r="AB356" s="122"/>
      <c r="AC356" s="122"/>
      <c r="AD356" s="122"/>
      <c r="AE356" s="122"/>
      <c r="AF356" s="122"/>
      <c r="AG356" s="122"/>
      <c r="AH356" s="122"/>
      <c r="AI356" s="122"/>
      <c r="AJ356" s="122"/>
      <c r="AK356" s="122"/>
      <c r="AL356" s="122"/>
      <c r="AM356" s="122"/>
      <c r="AN356" s="122"/>
      <c r="AO356" s="122"/>
      <c r="AP356" s="122"/>
      <c r="AQ356" s="122"/>
      <c r="AR356" s="122"/>
      <c r="AS356" s="121">
        <f t="shared" ref="AS356:AS357" si="53">SUM(AS355+1)</f>
        <v>45280</v>
      </c>
      <c r="AT356" s="112"/>
      <c r="AU356" s="112"/>
      <c r="AV356" s="112"/>
      <c r="AW356" s="112"/>
      <c r="AX356" s="112"/>
      <c r="AY356" s="112"/>
      <c r="AZ356" s="112"/>
      <c r="BA356" s="112"/>
      <c r="BB356" s="112"/>
      <c r="BC356" s="112"/>
      <c r="BD356" s="112"/>
      <c r="BE356" s="112"/>
      <c r="BF356" s="112"/>
      <c r="BG356" s="112"/>
      <c r="BH356" s="112"/>
      <c r="BI356" s="112"/>
      <c r="BJ356" s="112"/>
      <c r="BK356" s="112"/>
      <c r="BL356" s="112"/>
      <c r="BM356" s="112"/>
      <c r="BN356" s="112"/>
      <c r="BO356" s="112"/>
      <c r="BP356" s="112"/>
      <c r="BQ356" s="112"/>
      <c r="BR356" s="112"/>
      <c r="BS356" s="112"/>
      <c r="BT356" s="112"/>
      <c r="BU356" s="112"/>
      <c r="BV356" s="112"/>
      <c r="BW356" s="112"/>
      <c r="BX356" s="112"/>
      <c r="BY356" s="112"/>
      <c r="BZ356" s="112"/>
      <c r="CA356" s="112"/>
      <c r="CB356" s="112"/>
      <c r="CC356" s="112"/>
      <c r="CD356" s="112"/>
      <c r="CE356" s="112"/>
    </row>
    <row r="357" spans="1:8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  <c r="AB357" s="122"/>
      <c r="AC357" s="122"/>
      <c r="AD357" s="122"/>
      <c r="AE357" s="122"/>
      <c r="AF357" s="122"/>
      <c r="AG357" s="122"/>
      <c r="AH357" s="122"/>
      <c r="AI357" s="122"/>
      <c r="AJ357" s="122"/>
      <c r="AK357" s="122"/>
      <c r="AL357" s="122"/>
      <c r="AM357" s="122"/>
      <c r="AN357" s="122"/>
      <c r="AO357" s="122"/>
      <c r="AP357" s="122"/>
      <c r="AQ357" s="122"/>
      <c r="AR357" s="122"/>
      <c r="AS357" s="121">
        <f t="shared" si="53"/>
        <v>45281</v>
      </c>
      <c r="AT357" s="112"/>
      <c r="AU357" s="112"/>
      <c r="AV357" s="112"/>
      <c r="AW357" s="112"/>
      <c r="AX357" s="112"/>
      <c r="AY357" s="112"/>
      <c r="AZ357" s="112"/>
      <c r="BA357" s="112"/>
      <c r="BB357" s="112"/>
      <c r="BC357" s="112"/>
      <c r="BD357" s="112"/>
      <c r="BE357" s="112"/>
      <c r="BF357" s="112"/>
      <c r="BG357" s="112"/>
      <c r="BH357" s="112"/>
      <c r="BI357" s="112"/>
      <c r="BJ357" s="112"/>
      <c r="BK357" s="112"/>
      <c r="BL357" s="112"/>
      <c r="BM357" s="112"/>
      <c r="BN357" s="112"/>
      <c r="BO357" s="112"/>
      <c r="BP357" s="112"/>
      <c r="BQ357" s="112"/>
      <c r="BR357" s="112"/>
      <c r="BS357" s="112"/>
      <c r="BT357" s="112"/>
      <c r="BU357" s="112"/>
      <c r="BV357" s="112"/>
      <c r="BW357" s="112"/>
      <c r="BX357" s="112"/>
      <c r="BY357" s="112"/>
      <c r="BZ357" s="112"/>
      <c r="CA357" s="112"/>
      <c r="CB357" s="112"/>
      <c r="CC357" s="112"/>
      <c r="CD357" s="112"/>
      <c r="CE357" s="112"/>
    </row>
    <row r="358" spans="1:8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  <c r="AB358" s="122"/>
      <c r="AC358" s="122"/>
      <c r="AD358" s="122"/>
      <c r="AE358" s="122"/>
      <c r="AF358" s="122"/>
      <c r="AG358" s="122"/>
      <c r="AH358" s="122"/>
      <c r="AI358" s="122"/>
      <c r="AJ358" s="122"/>
      <c r="AK358" s="122"/>
      <c r="AL358" s="122"/>
      <c r="AM358" s="122"/>
      <c r="AN358" s="122"/>
      <c r="AO358" s="122"/>
      <c r="AP358" s="122"/>
      <c r="AQ358" s="122"/>
      <c r="AR358" s="122"/>
      <c r="AS358" s="121"/>
      <c r="AT358" s="112"/>
      <c r="AU358" s="112"/>
      <c r="AV358" s="112"/>
      <c r="AW358" s="112"/>
      <c r="AX358" s="112"/>
      <c r="AY358" s="112"/>
      <c r="AZ358" s="112"/>
      <c r="BA358" s="112"/>
      <c r="BB358" s="112"/>
      <c r="BC358" s="112"/>
      <c r="BD358" s="112"/>
      <c r="BE358" s="112"/>
      <c r="BF358" s="112"/>
      <c r="BG358" s="112"/>
      <c r="BH358" s="112"/>
      <c r="BI358" s="112"/>
      <c r="BJ358" s="112"/>
      <c r="BK358" s="112"/>
      <c r="BL358" s="112"/>
      <c r="BM358" s="112"/>
      <c r="BN358" s="112"/>
      <c r="BO358" s="112"/>
      <c r="BP358" s="112"/>
      <c r="BQ358" s="112"/>
      <c r="BR358" s="112"/>
      <c r="BS358" s="112"/>
      <c r="BT358" s="112"/>
      <c r="BU358" s="112"/>
      <c r="BV358" s="112"/>
      <c r="BW358" s="112"/>
      <c r="BX358" s="112"/>
      <c r="BY358" s="112"/>
      <c r="BZ358" s="112"/>
      <c r="CA358" s="112"/>
      <c r="CB358" s="112"/>
      <c r="CC358" s="112"/>
      <c r="CD358" s="112"/>
      <c r="CE358" s="112"/>
    </row>
    <row r="359" spans="1:8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  <c r="AB359" s="122"/>
      <c r="AC359" s="122"/>
      <c r="AD359" s="122"/>
      <c r="AE359" s="122"/>
      <c r="AF359" s="122"/>
      <c r="AG359" s="122"/>
      <c r="AH359" s="122"/>
      <c r="AI359" s="122"/>
      <c r="AJ359" s="122"/>
      <c r="AK359" s="122"/>
      <c r="AL359" s="122"/>
      <c r="AM359" s="122"/>
      <c r="AN359" s="122"/>
      <c r="AO359" s="122"/>
      <c r="AP359" s="122"/>
      <c r="AQ359" s="122"/>
      <c r="AR359" s="122"/>
      <c r="AS359" s="121"/>
      <c r="AT359" s="112"/>
      <c r="AU359" s="112"/>
      <c r="AV359" s="112"/>
      <c r="AW359" s="112"/>
      <c r="AX359" s="112"/>
      <c r="AY359" s="112"/>
      <c r="AZ359" s="112"/>
      <c r="BA359" s="112"/>
      <c r="BB359" s="112"/>
      <c r="BC359" s="112"/>
      <c r="BD359" s="112"/>
      <c r="BE359" s="112"/>
      <c r="BF359" s="112"/>
      <c r="BG359" s="112"/>
      <c r="BH359" s="112"/>
      <c r="BI359" s="112"/>
      <c r="BJ359" s="112"/>
      <c r="BK359" s="112"/>
      <c r="BL359" s="112"/>
      <c r="BM359" s="112"/>
      <c r="BN359" s="112"/>
      <c r="BO359" s="112"/>
      <c r="BP359" s="112"/>
      <c r="BQ359" s="112"/>
      <c r="BR359" s="112"/>
      <c r="BS359" s="112"/>
      <c r="BT359" s="112"/>
      <c r="BU359" s="112"/>
      <c r="BV359" s="112"/>
      <c r="BW359" s="112"/>
      <c r="BX359" s="112"/>
      <c r="BY359" s="112"/>
      <c r="BZ359" s="112"/>
      <c r="CA359" s="112"/>
      <c r="CB359" s="112"/>
      <c r="CC359" s="112"/>
      <c r="CD359" s="112"/>
      <c r="CE359" s="112"/>
    </row>
    <row r="360" spans="1:8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  <c r="AB360" s="122"/>
      <c r="AC360" s="122"/>
      <c r="AD360" s="122"/>
      <c r="AE360" s="122"/>
      <c r="AF360" s="122"/>
      <c r="AG360" s="122"/>
      <c r="AH360" s="122"/>
      <c r="AI360" s="122"/>
      <c r="AJ360" s="122"/>
      <c r="AK360" s="122"/>
      <c r="AL360" s="122"/>
      <c r="AM360" s="122"/>
      <c r="AN360" s="122"/>
      <c r="AO360" s="122"/>
      <c r="AP360" s="122"/>
      <c r="AQ360" s="122"/>
      <c r="AR360" s="122"/>
      <c r="AS360" s="121"/>
      <c r="AT360" s="112"/>
      <c r="AU360" s="112"/>
      <c r="AV360" s="112"/>
      <c r="AW360" s="112"/>
      <c r="AX360" s="112"/>
      <c r="AY360" s="112"/>
      <c r="AZ360" s="112"/>
      <c r="BA360" s="112"/>
      <c r="BB360" s="112"/>
      <c r="BC360" s="112"/>
      <c r="BD360" s="112"/>
      <c r="BE360" s="112"/>
      <c r="BF360" s="112"/>
      <c r="BG360" s="112"/>
      <c r="BH360" s="112"/>
      <c r="BI360" s="112"/>
      <c r="BJ360" s="112"/>
      <c r="BK360" s="112"/>
      <c r="BL360" s="112"/>
      <c r="BM360" s="112"/>
      <c r="BN360" s="112"/>
      <c r="BO360" s="112"/>
      <c r="BP360" s="112"/>
      <c r="BQ360" s="112"/>
      <c r="BR360" s="112"/>
      <c r="BS360" s="112"/>
      <c r="BT360" s="112"/>
      <c r="BU360" s="112"/>
      <c r="BV360" s="112"/>
      <c r="BW360" s="112"/>
      <c r="BX360" s="112"/>
      <c r="BY360" s="112"/>
      <c r="BZ360" s="112"/>
      <c r="CA360" s="112"/>
      <c r="CB360" s="112"/>
      <c r="CC360" s="112"/>
      <c r="CD360" s="112"/>
      <c r="CE360" s="112"/>
    </row>
    <row r="361" spans="1:8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  <c r="AB361" s="122"/>
      <c r="AC361" s="122"/>
      <c r="AD361" s="122"/>
      <c r="AE361" s="122"/>
      <c r="AF361" s="122"/>
      <c r="AG361" s="122"/>
      <c r="AH361" s="122"/>
      <c r="AI361" s="122"/>
      <c r="AJ361" s="122"/>
      <c r="AK361" s="122"/>
      <c r="AL361" s="122"/>
      <c r="AM361" s="122"/>
      <c r="AN361" s="122"/>
      <c r="AO361" s="122"/>
      <c r="AP361" s="122"/>
      <c r="AQ361" s="122"/>
      <c r="AR361" s="122"/>
      <c r="AS361" s="121"/>
      <c r="AT361" s="112"/>
      <c r="AU361" s="112"/>
      <c r="AV361" s="112"/>
      <c r="AW361" s="112"/>
      <c r="AX361" s="112"/>
      <c r="AY361" s="112"/>
      <c r="AZ361" s="112"/>
      <c r="BA361" s="112"/>
      <c r="BB361" s="112"/>
      <c r="BC361" s="112"/>
      <c r="BD361" s="112"/>
      <c r="BE361" s="112"/>
      <c r="BF361" s="112"/>
      <c r="BG361" s="112"/>
      <c r="BH361" s="112"/>
      <c r="BI361" s="112"/>
      <c r="BJ361" s="112"/>
      <c r="BK361" s="112"/>
      <c r="BL361" s="112"/>
      <c r="BM361" s="112"/>
      <c r="BN361" s="112"/>
      <c r="BO361" s="112"/>
      <c r="BP361" s="112"/>
      <c r="BQ361" s="112"/>
      <c r="BR361" s="112"/>
      <c r="BS361" s="112"/>
      <c r="BT361" s="112"/>
      <c r="BU361" s="112"/>
      <c r="BV361" s="112"/>
      <c r="BW361" s="112"/>
      <c r="BX361" s="112"/>
      <c r="BY361" s="112"/>
      <c r="BZ361" s="112"/>
      <c r="CA361" s="112"/>
      <c r="CB361" s="112"/>
      <c r="CC361" s="112"/>
      <c r="CD361" s="112"/>
      <c r="CE361" s="112"/>
    </row>
    <row r="362" spans="1:8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  <c r="AB362" s="122"/>
      <c r="AC362" s="122"/>
      <c r="AD362" s="122"/>
      <c r="AE362" s="122"/>
      <c r="AF362" s="122"/>
      <c r="AG362" s="122"/>
      <c r="AH362" s="122"/>
      <c r="AI362" s="122"/>
      <c r="AJ362" s="122"/>
      <c r="AK362" s="122"/>
      <c r="AL362" s="122"/>
      <c r="AM362" s="122"/>
      <c r="AN362" s="122"/>
      <c r="AO362" s="122"/>
      <c r="AP362" s="122"/>
      <c r="AQ362" s="122"/>
      <c r="AR362" s="122"/>
      <c r="AS362" s="121"/>
      <c r="AT362" s="112"/>
      <c r="AU362" s="112"/>
      <c r="AV362" s="112"/>
      <c r="AW362" s="112"/>
      <c r="AX362" s="112"/>
      <c r="AY362" s="112"/>
      <c r="AZ362" s="112"/>
      <c r="BA362" s="112"/>
      <c r="BB362" s="112"/>
      <c r="BC362" s="112"/>
      <c r="BD362" s="112"/>
      <c r="BE362" s="112"/>
      <c r="BF362" s="112"/>
      <c r="BG362" s="112"/>
      <c r="BH362" s="112"/>
      <c r="BI362" s="112"/>
      <c r="BJ362" s="112"/>
      <c r="BK362" s="112"/>
      <c r="BL362" s="112"/>
      <c r="BM362" s="112"/>
      <c r="BN362" s="112"/>
      <c r="BO362" s="112"/>
      <c r="BP362" s="112"/>
      <c r="BQ362" s="112"/>
      <c r="BR362" s="112"/>
      <c r="BS362" s="112"/>
      <c r="BT362" s="112"/>
      <c r="BU362" s="112"/>
      <c r="BV362" s="112"/>
      <c r="BW362" s="112"/>
      <c r="BX362" s="112"/>
      <c r="BY362" s="112"/>
      <c r="BZ362" s="112"/>
      <c r="CA362" s="112"/>
      <c r="CB362" s="112"/>
      <c r="CC362" s="112"/>
      <c r="CD362" s="112"/>
      <c r="CE362" s="112"/>
    </row>
    <row r="363" spans="1:8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  <c r="AB363" s="122"/>
      <c r="AC363" s="122"/>
      <c r="AD363" s="122"/>
      <c r="AE363" s="122"/>
      <c r="AF363" s="122"/>
      <c r="AG363" s="122"/>
      <c r="AH363" s="122"/>
      <c r="AI363" s="122"/>
      <c r="AJ363" s="122"/>
      <c r="AK363" s="122"/>
      <c r="AL363" s="122"/>
      <c r="AM363" s="122"/>
      <c r="AN363" s="122"/>
      <c r="AO363" s="122"/>
      <c r="AP363" s="122"/>
      <c r="AQ363" s="122"/>
      <c r="AR363" s="122"/>
      <c r="AS363" s="121"/>
      <c r="AT363" s="112"/>
      <c r="AU363" s="112"/>
      <c r="AV363" s="112"/>
      <c r="AW363" s="112"/>
      <c r="AX363" s="112"/>
      <c r="AY363" s="112"/>
      <c r="AZ363" s="112"/>
      <c r="BA363" s="112"/>
      <c r="BB363" s="112"/>
      <c r="BC363" s="112"/>
      <c r="BD363" s="112"/>
      <c r="BE363" s="112"/>
      <c r="BF363" s="112"/>
      <c r="BG363" s="112"/>
      <c r="BH363" s="112"/>
      <c r="BI363" s="112"/>
      <c r="BJ363" s="112"/>
      <c r="BK363" s="112"/>
      <c r="BL363" s="112"/>
      <c r="BM363" s="112"/>
      <c r="BN363" s="112"/>
      <c r="BO363" s="112"/>
      <c r="BP363" s="112"/>
      <c r="BQ363" s="112"/>
      <c r="BR363" s="112"/>
      <c r="BS363" s="112"/>
      <c r="BT363" s="112"/>
      <c r="BU363" s="112"/>
      <c r="BV363" s="112"/>
      <c r="BW363" s="112"/>
      <c r="BX363" s="112"/>
      <c r="BY363" s="112"/>
      <c r="BZ363" s="112"/>
      <c r="CA363" s="112"/>
      <c r="CB363" s="112"/>
      <c r="CC363" s="112"/>
      <c r="CD363" s="112"/>
      <c r="CE363" s="112"/>
    </row>
    <row r="364" spans="1:8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  <c r="AB364" s="122"/>
      <c r="AC364" s="122"/>
      <c r="AD364" s="122"/>
      <c r="AE364" s="122"/>
      <c r="AF364" s="122"/>
      <c r="AG364" s="122"/>
      <c r="AH364" s="122"/>
      <c r="AI364" s="122"/>
      <c r="AJ364" s="122"/>
      <c r="AK364" s="122"/>
      <c r="AL364" s="122"/>
      <c r="AM364" s="122"/>
      <c r="AN364" s="122"/>
      <c r="AO364" s="122"/>
      <c r="AP364" s="122"/>
      <c r="AQ364" s="122"/>
      <c r="AR364" s="122"/>
      <c r="AS364" s="121"/>
      <c r="AT364" s="112"/>
      <c r="AU364" s="112"/>
      <c r="AV364" s="112"/>
      <c r="AW364" s="112"/>
      <c r="AX364" s="112"/>
      <c r="AY364" s="112"/>
      <c r="AZ364" s="112"/>
      <c r="BA364" s="112"/>
      <c r="BB364" s="112"/>
      <c r="BC364" s="112"/>
      <c r="BD364" s="112"/>
      <c r="BE364" s="112"/>
      <c r="BF364" s="112"/>
      <c r="BG364" s="112"/>
      <c r="BH364" s="112"/>
      <c r="BI364" s="112"/>
      <c r="BJ364" s="112"/>
      <c r="BK364" s="112"/>
      <c r="BL364" s="112"/>
      <c r="BM364" s="112"/>
      <c r="BN364" s="112"/>
      <c r="BO364" s="112"/>
      <c r="BP364" s="112"/>
      <c r="BQ364" s="112"/>
      <c r="BR364" s="112"/>
      <c r="BS364" s="112"/>
      <c r="BT364" s="112"/>
      <c r="BU364" s="112"/>
      <c r="BV364" s="112"/>
      <c r="BW364" s="112"/>
      <c r="BX364" s="112"/>
      <c r="BY364" s="112"/>
      <c r="BZ364" s="112"/>
      <c r="CA364" s="112"/>
      <c r="CB364" s="112"/>
      <c r="CC364" s="112"/>
      <c r="CD364" s="112"/>
      <c r="CE364" s="112"/>
    </row>
    <row r="365" spans="1:8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  <c r="AB365" s="122"/>
      <c r="AC365" s="122"/>
      <c r="AD365" s="122"/>
      <c r="AE365" s="122"/>
      <c r="AF365" s="122"/>
      <c r="AG365" s="122"/>
      <c r="AH365" s="122"/>
      <c r="AI365" s="122"/>
      <c r="AJ365" s="122"/>
      <c r="AK365" s="122"/>
      <c r="AL365" s="122"/>
      <c r="AM365" s="122"/>
      <c r="AN365" s="122"/>
      <c r="AO365" s="122"/>
      <c r="AP365" s="122"/>
      <c r="AQ365" s="122"/>
      <c r="AR365" s="122"/>
      <c r="AS365" s="121"/>
      <c r="AT365" s="112"/>
      <c r="AU365" s="112"/>
      <c r="AV365" s="112"/>
      <c r="AW365" s="112"/>
      <c r="AX365" s="112"/>
      <c r="AY365" s="112"/>
      <c r="AZ365" s="112"/>
      <c r="BA365" s="112"/>
      <c r="BB365" s="112"/>
      <c r="BC365" s="112"/>
      <c r="BD365" s="112"/>
      <c r="BE365" s="112"/>
      <c r="BF365" s="112"/>
      <c r="BG365" s="112"/>
      <c r="BH365" s="112"/>
      <c r="BI365" s="112"/>
      <c r="BJ365" s="112"/>
      <c r="BK365" s="112"/>
      <c r="BL365" s="112"/>
      <c r="BM365" s="112"/>
      <c r="BN365" s="112"/>
      <c r="BO365" s="112"/>
      <c r="BP365" s="112"/>
      <c r="BQ365" s="112"/>
      <c r="BR365" s="112"/>
      <c r="BS365" s="112"/>
      <c r="BT365" s="112"/>
      <c r="BU365" s="112"/>
      <c r="BV365" s="112"/>
      <c r="BW365" s="112"/>
      <c r="BX365" s="112"/>
      <c r="BY365" s="112"/>
      <c r="BZ365" s="112"/>
      <c r="CA365" s="112"/>
      <c r="CB365" s="112"/>
      <c r="CC365" s="112"/>
      <c r="CD365" s="112"/>
      <c r="CE365" s="112"/>
    </row>
    <row r="366" spans="1:8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  <c r="AB366" s="122"/>
      <c r="AC366" s="122"/>
      <c r="AD366" s="122"/>
      <c r="AE366" s="122"/>
      <c r="AF366" s="122"/>
      <c r="AG366" s="122"/>
      <c r="AH366" s="122"/>
      <c r="AI366" s="122"/>
      <c r="AJ366" s="122"/>
      <c r="AK366" s="122"/>
      <c r="AL366" s="122"/>
      <c r="AM366" s="122"/>
      <c r="AN366" s="122"/>
      <c r="AO366" s="122"/>
      <c r="AP366" s="122"/>
      <c r="AQ366" s="122"/>
      <c r="AR366" s="122"/>
      <c r="AS366" s="121"/>
      <c r="AT366" s="112"/>
      <c r="AU366" s="112"/>
      <c r="AV366" s="112"/>
      <c r="AW366" s="112"/>
      <c r="AX366" s="112"/>
      <c r="AY366" s="112"/>
      <c r="AZ366" s="112"/>
      <c r="BA366" s="112"/>
      <c r="BB366" s="112"/>
      <c r="BC366" s="112"/>
      <c r="BD366" s="112"/>
      <c r="BE366" s="112"/>
      <c r="BF366" s="112"/>
      <c r="BG366" s="112"/>
      <c r="BH366" s="112"/>
      <c r="BI366" s="112"/>
      <c r="BJ366" s="112"/>
      <c r="BK366" s="112"/>
      <c r="BL366" s="112"/>
      <c r="BM366" s="112"/>
      <c r="BN366" s="112"/>
      <c r="BO366" s="112"/>
      <c r="BP366" s="112"/>
      <c r="BQ366" s="112"/>
      <c r="BR366" s="112"/>
      <c r="BS366" s="112"/>
      <c r="BT366" s="112"/>
      <c r="BU366" s="112"/>
      <c r="BV366" s="112"/>
      <c r="BW366" s="112"/>
      <c r="BX366" s="112"/>
      <c r="BY366" s="112"/>
      <c r="BZ366" s="112"/>
      <c r="CA366" s="112"/>
      <c r="CB366" s="112"/>
      <c r="CC366" s="112"/>
      <c r="CD366" s="112"/>
      <c r="CE366" s="112"/>
    </row>
    <row r="367" spans="1:8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  <c r="AB367" s="122"/>
      <c r="AC367" s="122"/>
      <c r="AD367" s="122"/>
      <c r="AE367" s="122"/>
      <c r="AF367" s="122"/>
      <c r="AG367" s="122"/>
      <c r="AH367" s="122"/>
      <c r="AI367" s="122"/>
      <c r="AJ367" s="122"/>
      <c r="AK367" s="122"/>
      <c r="AL367" s="122"/>
      <c r="AM367" s="122"/>
      <c r="AN367" s="122"/>
      <c r="AO367" s="122"/>
      <c r="AP367" s="122"/>
      <c r="AQ367" s="122"/>
      <c r="AR367" s="122"/>
      <c r="AS367" s="121"/>
      <c r="AT367" s="112"/>
      <c r="AU367" s="112"/>
      <c r="AV367" s="112"/>
      <c r="AW367" s="112"/>
      <c r="AX367" s="112"/>
      <c r="AY367" s="112"/>
      <c r="AZ367" s="112"/>
      <c r="BA367" s="112"/>
      <c r="BB367" s="112"/>
      <c r="BC367" s="112"/>
      <c r="BD367" s="112"/>
      <c r="BE367" s="112"/>
      <c r="BF367" s="112"/>
      <c r="BG367" s="112"/>
      <c r="BH367" s="112"/>
      <c r="BI367" s="112"/>
      <c r="BJ367" s="112"/>
      <c r="BK367" s="112"/>
      <c r="BL367" s="112"/>
      <c r="BM367" s="112"/>
      <c r="BN367" s="112"/>
      <c r="BO367" s="112"/>
      <c r="BP367" s="112"/>
      <c r="BQ367" s="112"/>
      <c r="BR367" s="112"/>
      <c r="BS367" s="112"/>
      <c r="BT367" s="112"/>
      <c r="BU367" s="112"/>
      <c r="BV367" s="112"/>
      <c r="BW367" s="112"/>
      <c r="BX367" s="112"/>
      <c r="BY367" s="112"/>
      <c r="BZ367" s="112"/>
      <c r="CA367" s="112"/>
      <c r="CB367" s="112"/>
      <c r="CC367" s="112"/>
      <c r="CD367" s="112"/>
      <c r="CE367" s="112"/>
    </row>
    <row r="368" spans="1:8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  <c r="AB368" s="122"/>
      <c r="AC368" s="122"/>
      <c r="AD368" s="122"/>
      <c r="AE368" s="122"/>
      <c r="AF368" s="122"/>
      <c r="AG368" s="122"/>
      <c r="AH368" s="122"/>
      <c r="AI368" s="122"/>
      <c r="AJ368" s="122"/>
      <c r="AK368" s="122"/>
      <c r="AL368" s="122"/>
      <c r="AM368" s="122"/>
      <c r="AN368" s="122"/>
      <c r="AO368" s="122"/>
      <c r="AP368" s="122"/>
      <c r="AQ368" s="122"/>
      <c r="AR368" s="122"/>
      <c r="AS368" s="122"/>
      <c r="AT368" s="112"/>
      <c r="AU368" s="112"/>
      <c r="AV368" s="112"/>
      <c r="AW368" s="112"/>
      <c r="AX368" s="112"/>
      <c r="AY368" s="112"/>
      <c r="AZ368" s="112"/>
      <c r="BA368" s="112"/>
      <c r="BB368" s="112"/>
      <c r="BC368" s="112"/>
      <c r="BD368" s="112"/>
      <c r="BE368" s="112"/>
      <c r="BF368" s="112"/>
      <c r="BG368" s="112"/>
      <c r="BH368" s="112"/>
      <c r="BI368" s="112"/>
      <c r="BJ368" s="112"/>
      <c r="BK368" s="112"/>
      <c r="BL368" s="112"/>
      <c r="BM368" s="112"/>
      <c r="BN368" s="112"/>
      <c r="BO368" s="112"/>
      <c r="BP368" s="112"/>
      <c r="BQ368" s="112"/>
      <c r="BR368" s="112"/>
      <c r="BS368" s="112"/>
      <c r="BT368" s="112"/>
      <c r="BU368" s="112"/>
      <c r="BV368" s="112"/>
      <c r="BW368" s="112"/>
      <c r="BX368" s="112"/>
      <c r="BY368" s="112"/>
      <c r="BZ368" s="112"/>
      <c r="CA368" s="112"/>
      <c r="CB368" s="112"/>
      <c r="CC368" s="112"/>
      <c r="CD368" s="112"/>
      <c r="CE368" s="112"/>
    </row>
    <row r="369" spans="1:8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  <c r="AB369" s="122"/>
      <c r="AC369" s="122"/>
      <c r="AD369" s="122"/>
      <c r="AE369" s="122"/>
      <c r="AF369" s="122"/>
      <c r="AG369" s="122"/>
      <c r="AH369" s="122"/>
      <c r="AI369" s="122"/>
      <c r="AJ369" s="122"/>
      <c r="AK369" s="122"/>
      <c r="AL369" s="122"/>
      <c r="AM369" s="122"/>
      <c r="AN369" s="122"/>
      <c r="AO369" s="122"/>
      <c r="AP369" s="122"/>
      <c r="AQ369" s="122"/>
      <c r="AR369" s="122"/>
      <c r="AS369" s="122"/>
      <c r="AT369" s="112"/>
      <c r="AU369" s="112"/>
      <c r="AV369" s="112"/>
      <c r="AW369" s="112"/>
      <c r="AX369" s="112"/>
      <c r="AY369" s="112"/>
      <c r="AZ369" s="112"/>
      <c r="BA369" s="112"/>
      <c r="BB369" s="112"/>
      <c r="BC369" s="112"/>
      <c r="BD369" s="112"/>
      <c r="BE369" s="112"/>
      <c r="BF369" s="112"/>
      <c r="BG369" s="112"/>
      <c r="BH369" s="112"/>
      <c r="BI369" s="112"/>
      <c r="BJ369" s="112"/>
      <c r="BK369" s="112"/>
      <c r="BL369" s="112"/>
      <c r="BM369" s="112"/>
      <c r="BN369" s="112"/>
      <c r="BO369" s="112"/>
      <c r="BP369" s="112"/>
      <c r="BQ369" s="112"/>
      <c r="BR369" s="112"/>
      <c r="BS369" s="112"/>
      <c r="BT369" s="112"/>
      <c r="BU369" s="112"/>
      <c r="BV369" s="112"/>
      <c r="BW369" s="112"/>
      <c r="BX369" s="112"/>
      <c r="BY369" s="112"/>
      <c r="BZ369" s="112"/>
      <c r="CA369" s="112"/>
      <c r="CB369" s="112"/>
      <c r="CC369" s="112"/>
      <c r="CD369" s="112"/>
      <c r="CE369" s="112"/>
    </row>
    <row r="370" spans="1:8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  <c r="AB370" s="122"/>
      <c r="AC370" s="122"/>
      <c r="AD370" s="122"/>
      <c r="AE370" s="122"/>
      <c r="AF370" s="122"/>
      <c r="AG370" s="122"/>
      <c r="AH370" s="122"/>
      <c r="AI370" s="122"/>
      <c r="AJ370" s="122"/>
      <c r="AK370" s="122"/>
      <c r="AL370" s="122"/>
      <c r="AM370" s="122"/>
      <c r="AN370" s="122"/>
      <c r="AO370" s="122"/>
      <c r="AP370" s="122"/>
      <c r="AQ370" s="122"/>
      <c r="AR370" s="122"/>
      <c r="AS370" s="122"/>
      <c r="AT370" s="112"/>
      <c r="AU370" s="112"/>
      <c r="AV370" s="112"/>
      <c r="AW370" s="112"/>
      <c r="AX370" s="112"/>
      <c r="AY370" s="112"/>
      <c r="AZ370" s="112"/>
      <c r="BA370" s="112"/>
      <c r="BB370" s="112"/>
      <c r="BC370" s="112"/>
      <c r="BD370" s="112"/>
      <c r="BE370" s="112"/>
      <c r="BF370" s="112"/>
      <c r="BG370" s="112"/>
      <c r="BH370" s="112"/>
      <c r="BI370" s="112"/>
      <c r="BJ370" s="112"/>
      <c r="BK370" s="112"/>
      <c r="BL370" s="112"/>
      <c r="BM370" s="112"/>
      <c r="BN370" s="112"/>
      <c r="BO370" s="112"/>
      <c r="BP370" s="112"/>
      <c r="BQ370" s="112"/>
      <c r="BR370" s="112"/>
      <c r="BS370" s="112"/>
      <c r="BT370" s="112"/>
      <c r="BU370" s="112"/>
      <c r="BV370" s="112"/>
      <c r="BW370" s="112"/>
      <c r="BX370" s="112"/>
      <c r="BY370" s="112"/>
      <c r="BZ370" s="112"/>
      <c r="CA370" s="112"/>
      <c r="CB370" s="112"/>
      <c r="CC370" s="112"/>
      <c r="CD370" s="112"/>
      <c r="CE370" s="112"/>
    </row>
    <row r="371" spans="1:8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  <c r="AB371" s="122"/>
      <c r="AC371" s="122"/>
      <c r="AD371" s="122"/>
      <c r="AE371" s="122"/>
      <c r="AF371" s="122"/>
      <c r="AG371" s="122"/>
      <c r="AH371" s="122"/>
      <c r="AI371" s="122"/>
      <c r="AJ371" s="122"/>
      <c r="AK371" s="122"/>
      <c r="AL371" s="122"/>
      <c r="AM371" s="122"/>
      <c r="AN371" s="122"/>
      <c r="AO371" s="122"/>
      <c r="AP371" s="122"/>
      <c r="AQ371" s="122"/>
      <c r="AR371" s="122"/>
      <c r="AS371" s="122"/>
      <c r="AT371" s="112"/>
      <c r="AU371" s="112"/>
      <c r="AV371" s="112"/>
      <c r="AW371" s="112"/>
      <c r="AX371" s="112"/>
      <c r="AY371" s="112"/>
      <c r="AZ371" s="112"/>
      <c r="BA371" s="112"/>
      <c r="BB371" s="112"/>
      <c r="BC371" s="112"/>
      <c r="BD371" s="112"/>
      <c r="BE371" s="112"/>
      <c r="BF371" s="112"/>
      <c r="BG371" s="112"/>
      <c r="BH371" s="112"/>
      <c r="BI371" s="112"/>
      <c r="BJ371" s="112"/>
      <c r="BK371" s="112"/>
      <c r="BL371" s="112"/>
      <c r="BM371" s="112"/>
      <c r="BN371" s="112"/>
      <c r="BO371" s="112"/>
      <c r="BP371" s="112"/>
      <c r="BQ371" s="112"/>
      <c r="BR371" s="112"/>
      <c r="BS371" s="112"/>
      <c r="BT371" s="112"/>
      <c r="BU371" s="112"/>
      <c r="BV371" s="112"/>
      <c r="BW371" s="112"/>
      <c r="BX371" s="112"/>
      <c r="BY371" s="112"/>
      <c r="BZ371" s="112"/>
      <c r="CA371" s="112"/>
      <c r="CB371" s="112"/>
      <c r="CC371" s="112"/>
      <c r="CD371" s="112"/>
      <c r="CE371" s="112"/>
    </row>
    <row r="372" spans="1:8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  <c r="AB372" s="122"/>
      <c r="AC372" s="122"/>
      <c r="AD372" s="122"/>
      <c r="AE372" s="122"/>
      <c r="AF372" s="122"/>
      <c r="AG372" s="122"/>
      <c r="AH372" s="122"/>
      <c r="AI372" s="122"/>
      <c r="AJ372" s="122"/>
      <c r="AK372" s="122"/>
      <c r="AL372" s="122"/>
      <c r="AM372" s="122"/>
      <c r="AN372" s="122"/>
      <c r="AO372" s="122"/>
      <c r="AP372" s="122"/>
      <c r="AQ372" s="122"/>
      <c r="AR372" s="122"/>
      <c r="AS372" s="122"/>
      <c r="AT372" s="112"/>
      <c r="AU372" s="112"/>
      <c r="AV372" s="112"/>
      <c r="AW372" s="112"/>
      <c r="AX372" s="112"/>
      <c r="AY372" s="112"/>
      <c r="AZ372" s="112"/>
      <c r="BA372" s="112"/>
      <c r="BB372" s="112"/>
      <c r="BC372" s="112"/>
      <c r="BD372" s="112"/>
      <c r="BE372" s="112"/>
      <c r="BF372" s="112"/>
      <c r="BG372" s="112"/>
      <c r="BH372" s="112"/>
      <c r="BI372" s="112"/>
      <c r="BJ372" s="112"/>
      <c r="BK372" s="112"/>
      <c r="BL372" s="112"/>
      <c r="BM372" s="112"/>
      <c r="BN372" s="112"/>
      <c r="BO372" s="112"/>
      <c r="BP372" s="112"/>
      <c r="BQ372" s="112"/>
      <c r="BR372" s="112"/>
      <c r="BS372" s="112"/>
      <c r="BT372" s="112"/>
      <c r="BU372" s="112"/>
      <c r="BV372" s="112"/>
      <c r="BW372" s="112"/>
      <c r="BX372" s="112"/>
      <c r="BY372" s="112"/>
      <c r="BZ372" s="112"/>
      <c r="CA372" s="112"/>
      <c r="CB372" s="112"/>
      <c r="CC372" s="112"/>
      <c r="CD372" s="112"/>
      <c r="CE372" s="112"/>
    </row>
    <row r="373" spans="1:8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  <c r="AB373" s="122"/>
      <c r="AC373" s="122"/>
      <c r="AD373" s="122"/>
      <c r="AE373" s="122"/>
      <c r="AF373" s="122"/>
      <c r="AG373" s="122"/>
      <c r="AH373" s="122"/>
      <c r="AI373" s="122"/>
      <c r="AJ373" s="122"/>
      <c r="AK373" s="122"/>
      <c r="AL373" s="122"/>
      <c r="AM373" s="122"/>
      <c r="AN373" s="122"/>
      <c r="AO373" s="122"/>
      <c r="AP373" s="122"/>
      <c r="AQ373" s="122"/>
      <c r="AR373" s="122"/>
      <c r="AS373" s="122"/>
      <c r="AT373" s="112"/>
      <c r="AU373" s="112"/>
      <c r="AV373" s="112"/>
      <c r="AW373" s="112"/>
      <c r="AX373" s="112"/>
      <c r="AY373" s="112"/>
      <c r="AZ373" s="112"/>
      <c r="BA373" s="112"/>
      <c r="BB373" s="112"/>
      <c r="BC373" s="112"/>
      <c r="BD373" s="112"/>
      <c r="BE373" s="112"/>
      <c r="BF373" s="112"/>
      <c r="BG373" s="112"/>
      <c r="BH373" s="112"/>
      <c r="BI373" s="112"/>
      <c r="BJ373" s="112"/>
      <c r="BK373" s="112"/>
      <c r="BL373" s="112"/>
      <c r="BM373" s="112"/>
      <c r="BN373" s="112"/>
      <c r="BO373" s="112"/>
      <c r="BP373" s="112"/>
      <c r="BQ373" s="112"/>
      <c r="BR373" s="112"/>
      <c r="BS373" s="112"/>
      <c r="BT373" s="112"/>
      <c r="BU373" s="112"/>
      <c r="BV373" s="112"/>
      <c r="BW373" s="112"/>
      <c r="BX373" s="112"/>
      <c r="BY373" s="112"/>
      <c r="BZ373" s="112"/>
      <c r="CA373" s="112"/>
      <c r="CB373" s="112"/>
      <c r="CC373" s="112"/>
      <c r="CD373" s="112"/>
      <c r="CE373" s="112"/>
    </row>
    <row r="374" spans="1:8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  <c r="AB374" s="122"/>
      <c r="AC374" s="122"/>
      <c r="AD374" s="122"/>
      <c r="AE374" s="122"/>
      <c r="AF374" s="122"/>
      <c r="AG374" s="122"/>
      <c r="AH374" s="122"/>
      <c r="AI374" s="122"/>
      <c r="AJ374" s="122"/>
      <c r="AK374" s="122"/>
      <c r="AL374" s="122"/>
      <c r="AM374" s="122"/>
      <c r="AN374" s="122"/>
      <c r="AO374" s="122"/>
      <c r="AP374" s="122"/>
      <c r="AQ374" s="122"/>
      <c r="AR374" s="122"/>
      <c r="AS374" s="122"/>
      <c r="AT374" s="112"/>
      <c r="AU374" s="112"/>
      <c r="AV374" s="112"/>
      <c r="AW374" s="112"/>
      <c r="AX374" s="112"/>
      <c r="AY374" s="112"/>
      <c r="AZ374" s="112"/>
      <c r="BA374" s="112"/>
      <c r="BB374" s="112"/>
      <c r="BC374" s="112"/>
      <c r="BD374" s="112"/>
      <c r="BE374" s="112"/>
      <c r="BF374" s="112"/>
      <c r="BG374" s="112"/>
      <c r="BH374" s="112"/>
      <c r="BI374" s="112"/>
      <c r="BJ374" s="112"/>
      <c r="BK374" s="112"/>
      <c r="BL374" s="112"/>
      <c r="BM374" s="112"/>
      <c r="BN374" s="112"/>
      <c r="BO374" s="112"/>
      <c r="BP374" s="112"/>
      <c r="BQ374" s="112"/>
      <c r="BR374" s="112"/>
      <c r="BS374" s="112"/>
      <c r="BT374" s="112"/>
      <c r="BU374" s="112"/>
      <c r="BV374" s="112"/>
      <c r="BW374" s="112"/>
      <c r="BX374" s="112"/>
      <c r="BY374" s="112"/>
      <c r="BZ374" s="112"/>
      <c r="CA374" s="112"/>
      <c r="CB374" s="112"/>
      <c r="CC374" s="112"/>
      <c r="CD374" s="112"/>
      <c r="CE374" s="112"/>
    </row>
    <row r="375" spans="1:8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  <c r="AB375" s="122"/>
      <c r="AC375" s="122"/>
      <c r="AD375" s="122"/>
      <c r="AE375" s="122"/>
      <c r="AF375" s="122"/>
      <c r="AG375" s="122"/>
      <c r="AH375" s="122"/>
      <c r="AI375" s="122"/>
      <c r="AJ375" s="122"/>
      <c r="AK375" s="122"/>
      <c r="AL375" s="122"/>
      <c r="AM375" s="122"/>
      <c r="AN375" s="122"/>
      <c r="AO375" s="122"/>
      <c r="AP375" s="122"/>
      <c r="AQ375" s="122"/>
      <c r="AR375" s="122"/>
      <c r="AS375" s="122"/>
      <c r="AT375" s="112"/>
      <c r="AU375" s="112"/>
      <c r="AV375" s="112"/>
      <c r="AW375" s="112"/>
      <c r="AX375" s="112"/>
      <c r="AY375" s="112"/>
      <c r="AZ375" s="112"/>
      <c r="BA375" s="112"/>
      <c r="BB375" s="112"/>
      <c r="BC375" s="112"/>
      <c r="BD375" s="112"/>
      <c r="BE375" s="112"/>
      <c r="BF375" s="112"/>
      <c r="BG375" s="112"/>
      <c r="BH375" s="112"/>
      <c r="BI375" s="112"/>
      <c r="BJ375" s="112"/>
      <c r="BK375" s="112"/>
      <c r="BL375" s="112"/>
      <c r="BM375" s="112"/>
      <c r="BN375" s="112"/>
      <c r="BO375" s="112"/>
      <c r="BP375" s="112"/>
      <c r="BQ375" s="112"/>
      <c r="BR375" s="112"/>
      <c r="BS375" s="112"/>
      <c r="BT375" s="112"/>
      <c r="BU375" s="112"/>
      <c r="BV375" s="112"/>
      <c r="BW375" s="112"/>
      <c r="BX375" s="112"/>
      <c r="BY375" s="112"/>
      <c r="BZ375" s="112"/>
      <c r="CA375" s="112"/>
      <c r="CB375" s="112"/>
      <c r="CC375" s="112"/>
      <c r="CD375" s="112"/>
      <c r="CE375" s="112"/>
    </row>
    <row r="376" spans="1:8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  <c r="AB376" s="122"/>
      <c r="AC376" s="122"/>
      <c r="AD376" s="122"/>
      <c r="AE376" s="122"/>
      <c r="AF376" s="122"/>
      <c r="AG376" s="122"/>
      <c r="AH376" s="122"/>
      <c r="AI376" s="122"/>
      <c r="AJ376" s="122"/>
      <c r="AK376" s="122"/>
      <c r="AL376" s="122"/>
      <c r="AM376" s="122"/>
      <c r="AN376" s="122"/>
      <c r="AO376" s="122"/>
      <c r="AP376" s="122"/>
      <c r="AQ376" s="122"/>
      <c r="AR376" s="122"/>
      <c r="AS376" s="122"/>
      <c r="AT376" s="112"/>
      <c r="AU376" s="112"/>
      <c r="AV376" s="112"/>
      <c r="AW376" s="112"/>
      <c r="AX376" s="112"/>
      <c r="AY376" s="112"/>
      <c r="AZ376" s="112"/>
      <c r="BA376" s="112"/>
      <c r="BB376" s="112"/>
      <c r="BC376" s="112"/>
      <c r="BD376" s="112"/>
      <c r="BE376" s="112"/>
      <c r="BF376" s="112"/>
      <c r="BG376" s="112"/>
      <c r="BH376" s="112"/>
      <c r="BI376" s="112"/>
      <c r="BJ376" s="112"/>
      <c r="BK376" s="112"/>
      <c r="BL376" s="112"/>
      <c r="BM376" s="112"/>
      <c r="BN376" s="112"/>
      <c r="BO376" s="112"/>
      <c r="BP376" s="112"/>
      <c r="BQ376" s="112"/>
      <c r="BR376" s="112"/>
      <c r="BS376" s="112"/>
      <c r="BT376" s="112"/>
      <c r="BU376" s="112"/>
      <c r="BV376" s="112"/>
      <c r="BW376" s="112"/>
      <c r="BX376" s="112"/>
      <c r="BY376" s="112"/>
      <c r="BZ376" s="112"/>
      <c r="CA376" s="112"/>
      <c r="CB376" s="112"/>
      <c r="CC376" s="112"/>
      <c r="CD376" s="112"/>
      <c r="CE376" s="112"/>
    </row>
    <row r="377" spans="1:8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  <c r="AB377" s="122"/>
      <c r="AC377" s="122"/>
      <c r="AD377" s="122"/>
      <c r="AE377" s="122"/>
      <c r="AF377" s="122"/>
      <c r="AG377" s="122"/>
      <c r="AH377" s="122"/>
      <c r="AI377" s="122"/>
      <c r="AJ377" s="122"/>
      <c r="AK377" s="122"/>
      <c r="AL377" s="122"/>
      <c r="AM377" s="122"/>
      <c r="AN377" s="122"/>
      <c r="AO377" s="122"/>
      <c r="AP377" s="122"/>
      <c r="AQ377" s="122"/>
      <c r="AR377" s="122"/>
      <c r="AS377" s="122"/>
      <c r="AT377" s="112"/>
      <c r="AU377" s="112"/>
      <c r="AV377" s="112"/>
      <c r="AW377" s="112"/>
      <c r="AX377" s="112"/>
      <c r="AY377" s="112"/>
      <c r="AZ377" s="112"/>
      <c r="BA377" s="112"/>
      <c r="BB377" s="112"/>
      <c r="BC377" s="112"/>
      <c r="BD377" s="112"/>
      <c r="BE377" s="112"/>
      <c r="BF377" s="112"/>
      <c r="BG377" s="112"/>
      <c r="BH377" s="112"/>
      <c r="BI377" s="112"/>
      <c r="BJ377" s="112"/>
      <c r="BK377" s="112"/>
      <c r="BL377" s="112"/>
      <c r="BM377" s="112"/>
      <c r="BN377" s="112"/>
      <c r="BO377" s="112"/>
      <c r="BP377" s="112"/>
      <c r="BQ377" s="112"/>
      <c r="BR377" s="112"/>
      <c r="BS377" s="112"/>
      <c r="BT377" s="112"/>
      <c r="BU377" s="112"/>
      <c r="BV377" s="112"/>
      <c r="BW377" s="112"/>
      <c r="BX377" s="112"/>
      <c r="BY377" s="112"/>
      <c r="BZ377" s="112"/>
      <c r="CA377" s="112"/>
      <c r="CB377" s="112"/>
      <c r="CC377" s="112"/>
      <c r="CD377" s="112"/>
      <c r="CE377" s="112"/>
    </row>
    <row r="378" spans="1:8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  <c r="AB378" s="122"/>
      <c r="AC378" s="122"/>
      <c r="AD378" s="122"/>
      <c r="AE378" s="122"/>
      <c r="AF378" s="122"/>
      <c r="AG378" s="122"/>
      <c r="AH378" s="122"/>
      <c r="AI378" s="122"/>
      <c r="AJ378" s="122"/>
      <c r="AK378" s="122"/>
      <c r="AL378" s="122"/>
      <c r="AM378" s="122"/>
      <c r="AN378" s="122"/>
      <c r="AO378" s="122"/>
      <c r="AP378" s="122"/>
      <c r="AQ378" s="122"/>
      <c r="AR378" s="122"/>
      <c r="AS378" s="122"/>
      <c r="AT378" s="112"/>
      <c r="AU378" s="112"/>
      <c r="AV378" s="112"/>
      <c r="AW378" s="112"/>
      <c r="AX378" s="112"/>
      <c r="AY378" s="112"/>
      <c r="AZ378" s="112"/>
      <c r="BA378" s="112"/>
      <c r="BB378" s="112"/>
      <c r="BC378" s="112"/>
      <c r="BD378" s="112"/>
      <c r="BE378" s="112"/>
      <c r="BF378" s="112"/>
      <c r="BG378" s="112"/>
      <c r="BH378" s="112"/>
      <c r="BI378" s="112"/>
      <c r="BJ378" s="112"/>
      <c r="BK378" s="112"/>
      <c r="BL378" s="112"/>
      <c r="BM378" s="112"/>
      <c r="BN378" s="112"/>
      <c r="BO378" s="112"/>
      <c r="BP378" s="112"/>
      <c r="BQ378" s="112"/>
      <c r="BR378" s="112"/>
      <c r="BS378" s="112"/>
      <c r="BT378" s="112"/>
      <c r="BU378" s="112"/>
      <c r="BV378" s="112"/>
      <c r="BW378" s="112"/>
      <c r="BX378" s="112"/>
      <c r="BY378" s="112"/>
      <c r="BZ378" s="112"/>
      <c r="CA378" s="112"/>
      <c r="CB378" s="112"/>
      <c r="CC378" s="112"/>
      <c r="CD378" s="112"/>
      <c r="CE378" s="112"/>
    </row>
    <row r="379" spans="1:8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  <c r="AB379" s="122"/>
      <c r="AC379" s="122"/>
      <c r="AD379" s="122"/>
      <c r="AE379" s="122"/>
      <c r="AF379" s="122"/>
      <c r="AG379" s="122"/>
      <c r="AH379" s="122"/>
      <c r="AI379" s="122"/>
      <c r="AJ379" s="122"/>
      <c r="AK379" s="122"/>
      <c r="AL379" s="122"/>
      <c r="AM379" s="122"/>
      <c r="AN379" s="122"/>
      <c r="AO379" s="122"/>
      <c r="AP379" s="122"/>
      <c r="AQ379" s="122"/>
      <c r="AR379" s="122"/>
      <c r="AS379" s="122"/>
      <c r="AT379" s="112"/>
      <c r="AU379" s="112"/>
      <c r="AV379" s="112"/>
      <c r="AW379" s="112"/>
      <c r="AX379" s="112"/>
      <c r="AY379" s="112"/>
      <c r="AZ379" s="112"/>
      <c r="BA379" s="112"/>
      <c r="BB379" s="112"/>
      <c r="BC379" s="112"/>
      <c r="BD379" s="112"/>
      <c r="BE379" s="112"/>
      <c r="BF379" s="112"/>
      <c r="BG379" s="112"/>
      <c r="BH379" s="112"/>
      <c r="BI379" s="112"/>
      <c r="BJ379" s="112"/>
      <c r="BK379" s="112"/>
      <c r="BL379" s="112"/>
      <c r="BM379" s="112"/>
      <c r="BN379" s="112"/>
      <c r="BO379" s="112"/>
      <c r="BP379" s="112"/>
      <c r="BQ379" s="112"/>
      <c r="BR379" s="112"/>
      <c r="BS379" s="112"/>
      <c r="BT379" s="112"/>
      <c r="BU379" s="112"/>
      <c r="BV379" s="112"/>
      <c r="BW379" s="112"/>
      <c r="BX379" s="112"/>
      <c r="BY379" s="112"/>
      <c r="BZ379" s="112"/>
      <c r="CA379" s="112"/>
      <c r="CB379" s="112"/>
      <c r="CC379" s="112"/>
      <c r="CD379" s="112"/>
      <c r="CE379" s="112"/>
    </row>
    <row r="380" spans="1:8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  <c r="AB380" s="122"/>
      <c r="AC380" s="122"/>
      <c r="AD380" s="122"/>
      <c r="AE380" s="122"/>
      <c r="AF380" s="122"/>
      <c r="AG380" s="122"/>
      <c r="AH380" s="122"/>
      <c r="AI380" s="122"/>
      <c r="AJ380" s="122"/>
      <c r="AK380" s="122"/>
      <c r="AL380" s="122"/>
      <c r="AM380" s="122"/>
      <c r="AN380" s="122"/>
      <c r="AO380" s="122"/>
      <c r="AP380" s="122"/>
      <c r="AQ380" s="122"/>
      <c r="AR380" s="122"/>
      <c r="AS380" s="122"/>
      <c r="AT380" s="112"/>
      <c r="AU380" s="112"/>
      <c r="AV380" s="112"/>
      <c r="AW380" s="112"/>
      <c r="AX380" s="112"/>
      <c r="AY380" s="112"/>
      <c r="AZ380" s="112"/>
      <c r="BA380" s="112"/>
      <c r="BB380" s="112"/>
      <c r="BC380" s="112"/>
      <c r="BD380" s="112"/>
      <c r="BE380" s="112"/>
      <c r="BF380" s="112"/>
      <c r="BG380" s="112"/>
      <c r="BH380" s="112"/>
      <c r="BI380" s="112"/>
      <c r="BJ380" s="112"/>
      <c r="BK380" s="112"/>
      <c r="BL380" s="112"/>
      <c r="BM380" s="112"/>
      <c r="BN380" s="112"/>
      <c r="BO380" s="112"/>
      <c r="BP380" s="112"/>
      <c r="BQ380" s="112"/>
      <c r="BR380" s="112"/>
      <c r="BS380" s="112"/>
      <c r="BT380" s="112"/>
      <c r="BU380" s="112"/>
      <c r="BV380" s="112"/>
      <c r="BW380" s="112"/>
      <c r="BX380" s="112"/>
      <c r="BY380" s="112"/>
      <c r="BZ380" s="112"/>
      <c r="CA380" s="112"/>
      <c r="CB380" s="112"/>
      <c r="CC380" s="112"/>
      <c r="CD380" s="112"/>
      <c r="CE380" s="112"/>
    </row>
    <row r="381" spans="1:8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  <c r="AB381" s="122"/>
      <c r="AC381" s="122"/>
      <c r="AD381" s="122"/>
      <c r="AE381" s="122"/>
      <c r="AF381" s="122"/>
      <c r="AG381" s="122"/>
      <c r="AH381" s="122"/>
      <c r="AI381" s="122"/>
      <c r="AJ381" s="122"/>
      <c r="AK381" s="122"/>
      <c r="AL381" s="122"/>
      <c r="AM381" s="122"/>
      <c r="AN381" s="122"/>
      <c r="AO381" s="122"/>
      <c r="AP381" s="122"/>
      <c r="AQ381" s="122"/>
      <c r="AR381" s="122"/>
      <c r="AS381" s="122"/>
      <c r="AT381" s="112"/>
      <c r="AU381" s="112"/>
      <c r="AV381" s="112"/>
      <c r="AW381" s="112"/>
      <c r="AX381" s="112"/>
      <c r="AY381" s="112"/>
      <c r="AZ381" s="112"/>
      <c r="BA381" s="112"/>
      <c r="BB381" s="112"/>
      <c r="BC381" s="112"/>
      <c r="BD381" s="112"/>
      <c r="BE381" s="112"/>
      <c r="BF381" s="112"/>
      <c r="BG381" s="112"/>
      <c r="BH381" s="112"/>
      <c r="BI381" s="112"/>
      <c r="BJ381" s="112"/>
      <c r="BK381" s="112"/>
      <c r="BL381" s="112"/>
      <c r="BM381" s="112"/>
      <c r="BN381" s="112"/>
      <c r="BO381" s="112"/>
      <c r="BP381" s="112"/>
      <c r="BQ381" s="112"/>
      <c r="BR381" s="112"/>
      <c r="BS381" s="112"/>
      <c r="BT381" s="112"/>
      <c r="BU381" s="112"/>
      <c r="BV381" s="112"/>
      <c r="BW381" s="112"/>
      <c r="BX381" s="112"/>
      <c r="BY381" s="112"/>
      <c r="BZ381" s="112"/>
      <c r="CA381" s="112"/>
      <c r="CB381" s="112"/>
      <c r="CC381" s="112"/>
      <c r="CD381" s="112"/>
      <c r="CE381" s="112"/>
    </row>
    <row r="382" spans="1:8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  <c r="AB382" s="122"/>
      <c r="AC382" s="122"/>
      <c r="AD382" s="122"/>
      <c r="AE382" s="122"/>
      <c r="AF382" s="122"/>
      <c r="AG382" s="122"/>
      <c r="AH382" s="122"/>
      <c r="AI382" s="122"/>
      <c r="AJ382" s="122"/>
      <c r="AK382" s="122"/>
      <c r="AL382" s="122"/>
      <c r="AM382" s="122"/>
      <c r="AN382" s="122"/>
      <c r="AO382" s="122"/>
      <c r="AP382" s="122"/>
      <c r="AQ382" s="122"/>
      <c r="AR382" s="122"/>
      <c r="AS382" s="122"/>
      <c r="AT382" s="112"/>
      <c r="AU382" s="112"/>
      <c r="AV382" s="112"/>
      <c r="AW382" s="112"/>
      <c r="AX382" s="112"/>
      <c r="AY382" s="112"/>
      <c r="AZ382" s="112"/>
      <c r="BA382" s="112"/>
      <c r="BB382" s="112"/>
      <c r="BC382" s="112"/>
      <c r="BD382" s="112"/>
      <c r="BE382" s="112"/>
      <c r="BF382" s="112"/>
      <c r="BG382" s="112"/>
      <c r="BH382" s="112"/>
      <c r="BI382" s="112"/>
      <c r="BJ382" s="112"/>
      <c r="BK382" s="112"/>
      <c r="BL382" s="112"/>
      <c r="BM382" s="112"/>
      <c r="BN382" s="112"/>
      <c r="BO382" s="112"/>
      <c r="BP382" s="112"/>
      <c r="BQ382" s="112"/>
      <c r="BR382" s="112"/>
      <c r="BS382" s="112"/>
      <c r="BT382" s="112"/>
      <c r="BU382" s="112"/>
      <c r="BV382" s="112"/>
      <c r="BW382" s="112"/>
      <c r="BX382" s="112"/>
      <c r="BY382" s="112"/>
      <c r="BZ382" s="112"/>
      <c r="CA382" s="112"/>
      <c r="CB382" s="112"/>
      <c r="CC382" s="112"/>
      <c r="CD382" s="112"/>
      <c r="CE382" s="112"/>
    </row>
    <row r="383" spans="1: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  <c r="AB383" s="122"/>
      <c r="AC383" s="122"/>
      <c r="AD383" s="122"/>
      <c r="AE383" s="122"/>
      <c r="AF383" s="122"/>
      <c r="AG383" s="122"/>
      <c r="AH383" s="122"/>
      <c r="AI383" s="122"/>
      <c r="AJ383" s="122"/>
      <c r="AK383" s="122"/>
      <c r="AL383" s="122"/>
      <c r="AM383" s="122"/>
      <c r="AN383" s="122"/>
      <c r="AO383" s="122"/>
      <c r="AP383" s="122"/>
      <c r="AQ383" s="122"/>
      <c r="AR383" s="122"/>
      <c r="AS383" s="122"/>
      <c r="AT383" s="112"/>
      <c r="AU383" s="112"/>
      <c r="AV383" s="112"/>
      <c r="AW383" s="112"/>
      <c r="AX383" s="112"/>
      <c r="AY383" s="112"/>
      <c r="AZ383" s="112"/>
      <c r="BA383" s="112"/>
      <c r="BB383" s="112"/>
      <c r="BC383" s="112"/>
      <c r="BD383" s="112"/>
      <c r="BE383" s="112"/>
      <c r="BF383" s="112"/>
      <c r="BG383" s="112"/>
      <c r="BH383" s="112"/>
      <c r="BI383" s="112"/>
      <c r="BJ383" s="112"/>
      <c r="BK383" s="112"/>
      <c r="BL383" s="112"/>
      <c r="BM383" s="112"/>
      <c r="BN383" s="112"/>
      <c r="BO383" s="112"/>
      <c r="BP383" s="112"/>
      <c r="BQ383" s="112"/>
      <c r="BR383" s="112"/>
      <c r="BS383" s="112"/>
      <c r="BT383" s="112"/>
      <c r="BU383" s="112"/>
      <c r="BV383" s="112"/>
      <c r="BW383" s="112"/>
      <c r="BX383" s="112"/>
      <c r="BY383" s="112"/>
      <c r="BZ383" s="112"/>
      <c r="CA383" s="112"/>
      <c r="CB383" s="112"/>
      <c r="CC383" s="112"/>
      <c r="CD383" s="112"/>
      <c r="CE383" s="112"/>
    </row>
    <row r="384" spans="1:8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  <c r="AB384" s="122"/>
      <c r="AC384" s="122"/>
      <c r="AD384" s="122"/>
      <c r="AE384" s="122"/>
      <c r="AF384" s="122"/>
      <c r="AG384" s="122"/>
      <c r="AH384" s="122"/>
      <c r="AI384" s="122"/>
      <c r="AJ384" s="122"/>
      <c r="AK384" s="122"/>
      <c r="AL384" s="122"/>
      <c r="AM384" s="122"/>
      <c r="AN384" s="122"/>
      <c r="AO384" s="122"/>
      <c r="AP384" s="122"/>
      <c r="AQ384" s="122"/>
      <c r="AR384" s="122"/>
      <c r="AS384" s="122"/>
      <c r="AT384" s="112"/>
      <c r="AU384" s="112"/>
      <c r="AV384" s="112"/>
      <c r="AW384" s="112"/>
      <c r="AX384" s="112"/>
      <c r="AY384" s="112"/>
      <c r="AZ384" s="112"/>
      <c r="BA384" s="112"/>
      <c r="BB384" s="112"/>
      <c r="BC384" s="112"/>
      <c r="BD384" s="112"/>
      <c r="BE384" s="112"/>
      <c r="BF384" s="112"/>
      <c r="BG384" s="112"/>
      <c r="BH384" s="112"/>
      <c r="BI384" s="112"/>
      <c r="BJ384" s="112"/>
      <c r="BK384" s="112"/>
      <c r="BL384" s="112"/>
      <c r="BM384" s="112"/>
      <c r="BN384" s="112"/>
      <c r="BO384" s="112"/>
      <c r="BP384" s="112"/>
      <c r="BQ384" s="112"/>
      <c r="BR384" s="112"/>
      <c r="BS384" s="112"/>
      <c r="BT384" s="112"/>
      <c r="BU384" s="112"/>
      <c r="BV384" s="112"/>
      <c r="BW384" s="112"/>
      <c r="BX384" s="112"/>
      <c r="BY384" s="112"/>
      <c r="BZ384" s="112"/>
      <c r="CA384" s="112"/>
      <c r="CB384" s="112"/>
      <c r="CC384" s="112"/>
      <c r="CD384" s="112"/>
      <c r="CE384" s="112"/>
    </row>
    <row r="385" spans="1:8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  <c r="AB385" s="122"/>
      <c r="AC385" s="122"/>
      <c r="AD385" s="122"/>
      <c r="AE385" s="122"/>
      <c r="AF385" s="122"/>
      <c r="AG385" s="122"/>
      <c r="AH385" s="122"/>
      <c r="AI385" s="122"/>
      <c r="AJ385" s="122"/>
      <c r="AK385" s="122"/>
      <c r="AL385" s="122"/>
      <c r="AM385" s="122"/>
      <c r="AN385" s="122"/>
      <c r="AO385" s="122"/>
      <c r="AP385" s="122"/>
      <c r="AQ385" s="122"/>
      <c r="AR385" s="122"/>
      <c r="AS385" s="122"/>
      <c r="AT385" s="112"/>
      <c r="AU385" s="112"/>
      <c r="AV385" s="112"/>
      <c r="AW385" s="112"/>
      <c r="AX385" s="112"/>
      <c r="AY385" s="112"/>
      <c r="AZ385" s="112"/>
      <c r="BA385" s="112"/>
      <c r="BB385" s="112"/>
      <c r="BC385" s="112"/>
      <c r="BD385" s="112"/>
      <c r="BE385" s="112"/>
      <c r="BF385" s="112"/>
      <c r="BG385" s="112"/>
      <c r="BH385" s="112"/>
      <c r="BI385" s="112"/>
      <c r="BJ385" s="112"/>
      <c r="BK385" s="112"/>
      <c r="BL385" s="112"/>
      <c r="BM385" s="112"/>
      <c r="BN385" s="112"/>
      <c r="BO385" s="112"/>
      <c r="BP385" s="112"/>
      <c r="BQ385" s="112"/>
      <c r="BR385" s="112"/>
      <c r="BS385" s="112"/>
      <c r="BT385" s="112"/>
      <c r="BU385" s="112"/>
      <c r="BV385" s="112"/>
      <c r="BW385" s="112"/>
      <c r="BX385" s="112"/>
      <c r="BY385" s="112"/>
      <c r="BZ385" s="112"/>
      <c r="CA385" s="112"/>
      <c r="CB385" s="112"/>
      <c r="CC385" s="112"/>
      <c r="CD385" s="112"/>
      <c r="CE385" s="112"/>
    </row>
    <row r="386" spans="1:8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  <c r="AB386" s="122"/>
      <c r="AC386" s="122"/>
      <c r="AD386" s="122"/>
      <c r="AE386" s="122"/>
      <c r="AF386" s="122"/>
      <c r="AG386" s="122"/>
      <c r="AH386" s="122"/>
      <c r="AI386" s="122"/>
      <c r="AJ386" s="122"/>
      <c r="AK386" s="122"/>
      <c r="AL386" s="122"/>
      <c r="AM386" s="122"/>
      <c r="AN386" s="122"/>
      <c r="AO386" s="122"/>
      <c r="AP386" s="122"/>
      <c r="AQ386" s="122"/>
      <c r="AR386" s="122"/>
      <c r="AS386" s="122"/>
      <c r="AT386" s="112"/>
      <c r="AU386" s="112"/>
      <c r="AV386" s="112"/>
      <c r="AW386" s="112"/>
      <c r="AX386" s="112"/>
      <c r="AY386" s="112"/>
      <c r="AZ386" s="112"/>
      <c r="BA386" s="112"/>
      <c r="BB386" s="112"/>
      <c r="BC386" s="112"/>
      <c r="BD386" s="112"/>
      <c r="BE386" s="112"/>
      <c r="BF386" s="112"/>
      <c r="BG386" s="112"/>
      <c r="BH386" s="112"/>
      <c r="BI386" s="112"/>
      <c r="BJ386" s="112"/>
      <c r="BK386" s="112"/>
      <c r="BL386" s="112"/>
      <c r="BM386" s="112"/>
      <c r="BN386" s="112"/>
      <c r="BO386" s="112"/>
      <c r="BP386" s="112"/>
      <c r="BQ386" s="112"/>
      <c r="BR386" s="112"/>
      <c r="BS386" s="112"/>
      <c r="BT386" s="112"/>
      <c r="BU386" s="112"/>
      <c r="BV386" s="112"/>
      <c r="BW386" s="112"/>
      <c r="BX386" s="112"/>
      <c r="BY386" s="112"/>
      <c r="BZ386" s="112"/>
      <c r="CA386" s="112"/>
      <c r="CB386" s="112"/>
      <c r="CC386" s="112"/>
      <c r="CD386" s="112"/>
      <c r="CE386" s="112"/>
    </row>
    <row r="387" spans="1:8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  <c r="AB387" s="122"/>
      <c r="AC387" s="122"/>
      <c r="AD387" s="122"/>
      <c r="AE387" s="122"/>
      <c r="AF387" s="122"/>
      <c r="AG387" s="122"/>
      <c r="AH387" s="122"/>
      <c r="AI387" s="122"/>
      <c r="AJ387" s="122"/>
      <c r="AK387" s="122"/>
      <c r="AL387" s="122"/>
      <c r="AM387" s="122"/>
      <c r="AN387" s="122"/>
      <c r="AO387" s="122"/>
      <c r="AP387" s="122"/>
      <c r="AQ387" s="122"/>
      <c r="AR387" s="122"/>
      <c r="AS387" s="122"/>
      <c r="AT387" s="112"/>
      <c r="AU387" s="112"/>
      <c r="AV387" s="112"/>
      <c r="AW387" s="112"/>
      <c r="AX387" s="112"/>
      <c r="AY387" s="112"/>
      <c r="AZ387" s="112"/>
      <c r="BA387" s="112"/>
      <c r="BB387" s="112"/>
      <c r="BC387" s="112"/>
      <c r="BD387" s="112"/>
      <c r="BE387" s="112"/>
      <c r="BF387" s="112"/>
      <c r="BG387" s="112"/>
      <c r="BH387" s="112"/>
      <c r="BI387" s="112"/>
      <c r="BJ387" s="112"/>
      <c r="BK387" s="112"/>
      <c r="BL387" s="112"/>
      <c r="BM387" s="112"/>
      <c r="BN387" s="112"/>
      <c r="BO387" s="112"/>
      <c r="BP387" s="112"/>
      <c r="BQ387" s="112"/>
      <c r="BR387" s="112"/>
      <c r="BS387" s="112"/>
      <c r="BT387" s="112"/>
      <c r="BU387" s="112"/>
      <c r="BV387" s="112"/>
      <c r="BW387" s="112"/>
      <c r="BX387" s="112"/>
      <c r="BY387" s="112"/>
      <c r="BZ387" s="112"/>
      <c r="CA387" s="112"/>
      <c r="CB387" s="112"/>
      <c r="CC387" s="112"/>
      <c r="CD387" s="112"/>
      <c r="CE387" s="112"/>
    </row>
    <row r="388" spans="1:8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  <c r="AB388" s="122"/>
      <c r="AC388" s="122"/>
      <c r="AD388" s="122"/>
      <c r="AE388" s="122"/>
      <c r="AF388" s="122"/>
      <c r="AG388" s="122"/>
      <c r="AH388" s="122"/>
      <c r="AI388" s="122"/>
      <c r="AJ388" s="122"/>
      <c r="AK388" s="122"/>
      <c r="AL388" s="122"/>
      <c r="AM388" s="122"/>
      <c r="AN388" s="122"/>
      <c r="AO388" s="122"/>
      <c r="AP388" s="122"/>
      <c r="AQ388" s="122"/>
      <c r="AR388" s="122"/>
      <c r="AS388" s="122"/>
      <c r="AT388" s="112"/>
      <c r="AU388" s="112"/>
      <c r="AV388" s="112"/>
      <c r="AW388" s="112"/>
      <c r="AX388" s="112"/>
      <c r="AY388" s="112"/>
      <c r="AZ388" s="112"/>
      <c r="BA388" s="112"/>
      <c r="BB388" s="112"/>
      <c r="BC388" s="112"/>
      <c r="BD388" s="112"/>
      <c r="BE388" s="112"/>
      <c r="BF388" s="112"/>
      <c r="BG388" s="112"/>
      <c r="BH388" s="112"/>
      <c r="BI388" s="112"/>
      <c r="BJ388" s="112"/>
      <c r="BK388" s="112"/>
      <c r="BL388" s="112"/>
      <c r="BM388" s="112"/>
      <c r="BN388" s="112"/>
      <c r="BO388" s="112"/>
      <c r="BP388" s="112"/>
      <c r="BQ388" s="112"/>
      <c r="BR388" s="112"/>
      <c r="BS388" s="112"/>
      <c r="BT388" s="112"/>
      <c r="BU388" s="112"/>
      <c r="BV388" s="112"/>
      <c r="BW388" s="112"/>
      <c r="BX388" s="112"/>
      <c r="BY388" s="112"/>
      <c r="BZ388" s="112"/>
      <c r="CA388" s="112"/>
      <c r="CB388" s="112"/>
      <c r="CC388" s="112"/>
      <c r="CD388" s="112"/>
      <c r="CE388" s="112"/>
    </row>
    <row r="389" spans="1:8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  <c r="AB389" s="122"/>
      <c r="AC389" s="122"/>
      <c r="AD389" s="122"/>
      <c r="AE389" s="122"/>
      <c r="AF389" s="122"/>
      <c r="AG389" s="122"/>
      <c r="AH389" s="122"/>
      <c r="AI389" s="122"/>
      <c r="AJ389" s="122"/>
      <c r="AK389" s="122"/>
      <c r="AL389" s="122"/>
      <c r="AM389" s="122"/>
      <c r="AN389" s="122"/>
      <c r="AO389" s="122"/>
      <c r="AP389" s="122"/>
      <c r="AQ389" s="122"/>
      <c r="AR389" s="122"/>
      <c r="AS389" s="122"/>
      <c r="AT389" s="112"/>
      <c r="AU389" s="112"/>
      <c r="AV389" s="112"/>
      <c r="AW389" s="112"/>
      <c r="AX389" s="112"/>
      <c r="AY389" s="112"/>
      <c r="AZ389" s="112"/>
      <c r="BA389" s="112"/>
      <c r="BB389" s="112"/>
      <c r="BC389" s="112"/>
      <c r="BD389" s="112"/>
      <c r="BE389" s="112"/>
      <c r="BF389" s="112"/>
      <c r="BG389" s="112"/>
      <c r="BH389" s="112"/>
      <c r="BI389" s="112"/>
      <c r="BJ389" s="112"/>
      <c r="BK389" s="112"/>
      <c r="BL389" s="112"/>
      <c r="BM389" s="112"/>
      <c r="BN389" s="112"/>
      <c r="BO389" s="112"/>
      <c r="BP389" s="112"/>
      <c r="BQ389" s="112"/>
      <c r="BR389" s="112"/>
      <c r="BS389" s="112"/>
      <c r="BT389" s="112"/>
      <c r="BU389" s="112"/>
      <c r="BV389" s="112"/>
      <c r="BW389" s="112"/>
      <c r="BX389" s="112"/>
      <c r="BY389" s="112"/>
      <c r="BZ389" s="112"/>
      <c r="CA389" s="112"/>
      <c r="CB389" s="112"/>
      <c r="CC389" s="112"/>
      <c r="CD389" s="112"/>
      <c r="CE389" s="112"/>
    </row>
    <row r="390" spans="1:8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  <c r="AB390" s="122"/>
      <c r="AC390" s="122"/>
      <c r="AD390" s="122"/>
      <c r="AE390" s="122"/>
      <c r="AF390" s="122"/>
      <c r="AG390" s="122"/>
      <c r="AH390" s="122"/>
      <c r="AI390" s="122"/>
      <c r="AJ390" s="122"/>
      <c r="AK390" s="122"/>
      <c r="AL390" s="122"/>
      <c r="AM390" s="122"/>
      <c r="AN390" s="122"/>
      <c r="AO390" s="122"/>
      <c r="AP390" s="122"/>
      <c r="AQ390" s="122"/>
      <c r="AR390" s="122"/>
      <c r="AS390" s="122"/>
      <c r="AT390" s="112"/>
      <c r="AU390" s="112"/>
      <c r="AV390" s="112"/>
      <c r="AW390" s="112"/>
      <c r="AX390" s="112"/>
      <c r="AY390" s="112"/>
      <c r="AZ390" s="112"/>
      <c r="BA390" s="112"/>
      <c r="BB390" s="112"/>
      <c r="BC390" s="112"/>
      <c r="BD390" s="112"/>
      <c r="BE390" s="112"/>
      <c r="BF390" s="112"/>
      <c r="BG390" s="112"/>
      <c r="BH390" s="112"/>
      <c r="BI390" s="112"/>
      <c r="BJ390" s="112"/>
      <c r="BK390" s="112"/>
      <c r="BL390" s="112"/>
      <c r="BM390" s="112"/>
      <c r="BN390" s="112"/>
      <c r="BO390" s="112"/>
      <c r="BP390" s="112"/>
      <c r="BQ390" s="112"/>
      <c r="BR390" s="112"/>
      <c r="BS390" s="112"/>
      <c r="BT390" s="112"/>
      <c r="BU390" s="112"/>
      <c r="BV390" s="112"/>
      <c r="BW390" s="112"/>
      <c r="BX390" s="112"/>
      <c r="BY390" s="112"/>
      <c r="BZ390" s="112"/>
      <c r="CA390" s="112"/>
      <c r="CB390" s="112"/>
      <c r="CC390" s="112"/>
      <c r="CD390" s="112"/>
      <c r="CE390" s="112"/>
    </row>
    <row r="391" spans="1:8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  <c r="AB391" s="122"/>
      <c r="AC391" s="122"/>
      <c r="AD391" s="122"/>
      <c r="AE391" s="122"/>
      <c r="AF391" s="122"/>
      <c r="AG391" s="122"/>
      <c r="AH391" s="122"/>
      <c r="AI391" s="122"/>
      <c r="AJ391" s="122"/>
      <c r="AK391" s="122"/>
      <c r="AL391" s="122"/>
      <c r="AM391" s="122"/>
      <c r="AN391" s="122"/>
      <c r="AO391" s="122"/>
      <c r="AP391" s="122"/>
      <c r="AQ391" s="122"/>
      <c r="AR391" s="122"/>
      <c r="AS391" s="122"/>
      <c r="AT391" s="112"/>
      <c r="AU391" s="112"/>
      <c r="AV391" s="112"/>
      <c r="AW391" s="112"/>
      <c r="AX391" s="112"/>
      <c r="AY391" s="112"/>
      <c r="AZ391" s="112"/>
      <c r="BA391" s="112"/>
      <c r="BB391" s="112"/>
      <c r="BC391" s="112"/>
      <c r="BD391" s="112"/>
      <c r="BE391" s="112"/>
      <c r="BF391" s="112"/>
      <c r="BG391" s="112"/>
      <c r="BH391" s="112"/>
      <c r="BI391" s="112"/>
      <c r="BJ391" s="112"/>
      <c r="BK391" s="112"/>
      <c r="BL391" s="112"/>
      <c r="BM391" s="112"/>
      <c r="BN391" s="112"/>
      <c r="BO391" s="112"/>
      <c r="BP391" s="112"/>
      <c r="BQ391" s="112"/>
      <c r="BR391" s="112"/>
      <c r="BS391" s="112"/>
      <c r="BT391" s="112"/>
      <c r="BU391" s="112"/>
      <c r="BV391" s="112"/>
      <c r="BW391" s="112"/>
      <c r="BX391" s="112"/>
      <c r="BY391" s="112"/>
      <c r="BZ391" s="112"/>
      <c r="CA391" s="112"/>
      <c r="CB391" s="112"/>
      <c r="CC391" s="112"/>
      <c r="CD391" s="112"/>
      <c r="CE391" s="112"/>
    </row>
    <row r="392" spans="1:8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  <c r="AB392" s="122"/>
      <c r="AC392" s="122"/>
      <c r="AD392" s="122"/>
      <c r="AE392" s="122"/>
      <c r="AF392" s="122"/>
      <c r="AG392" s="122"/>
      <c r="AH392" s="122"/>
      <c r="AI392" s="122"/>
      <c r="AJ392" s="122"/>
      <c r="AK392" s="122"/>
      <c r="AL392" s="122"/>
      <c r="AM392" s="122"/>
      <c r="AN392" s="122"/>
      <c r="AO392" s="122"/>
      <c r="AP392" s="122"/>
      <c r="AQ392" s="122"/>
      <c r="AR392" s="122"/>
      <c r="AS392" s="122"/>
      <c r="AT392" s="112"/>
      <c r="AU392" s="112"/>
      <c r="AV392" s="112"/>
      <c r="AW392" s="112"/>
      <c r="AX392" s="112"/>
      <c r="AY392" s="112"/>
      <c r="AZ392" s="112"/>
      <c r="BA392" s="112"/>
      <c r="BB392" s="112"/>
      <c r="BC392" s="112"/>
      <c r="BD392" s="112"/>
      <c r="BE392" s="112"/>
      <c r="BF392" s="112"/>
      <c r="BG392" s="112"/>
      <c r="BH392" s="112"/>
      <c r="BI392" s="112"/>
      <c r="BJ392" s="112"/>
      <c r="BK392" s="112"/>
      <c r="BL392" s="112"/>
      <c r="BM392" s="112"/>
      <c r="BN392" s="112"/>
      <c r="BO392" s="112"/>
      <c r="BP392" s="112"/>
      <c r="BQ392" s="112"/>
      <c r="BR392" s="112"/>
      <c r="BS392" s="112"/>
      <c r="BT392" s="112"/>
      <c r="BU392" s="112"/>
      <c r="BV392" s="112"/>
      <c r="BW392" s="112"/>
      <c r="BX392" s="112"/>
      <c r="BY392" s="112"/>
      <c r="BZ392" s="112"/>
      <c r="CA392" s="112"/>
      <c r="CB392" s="112"/>
      <c r="CC392" s="112"/>
      <c r="CD392" s="112"/>
      <c r="CE392" s="112"/>
    </row>
    <row r="393" spans="1:8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  <c r="AB393" s="122"/>
      <c r="AC393" s="122"/>
      <c r="AD393" s="122"/>
      <c r="AE393" s="122"/>
      <c r="AF393" s="122"/>
      <c r="AG393" s="122"/>
      <c r="AH393" s="122"/>
      <c r="AI393" s="122"/>
      <c r="AJ393" s="122"/>
      <c r="AK393" s="122"/>
      <c r="AL393" s="122"/>
      <c r="AM393" s="122"/>
      <c r="AN393" s="122"/>
      <c r="AO393" s="122"/>
      <c r="AP393" s="122"/>
      <c r="AQ393" s="122"/>
      <c r="AR393" s="122"/>
      <c r="AS393" s="122"/>
      <c r="AT393" s="112"/>
      <c r="AU393" s="112"/>
      <c r="AV393" s="112"/>
      <c r="AW393" s="112"/>
      <c r="AX393" s="112"/>
      <c r="AY393" s="112"/>
      <c r="AZ393" s="112"/>
      <c r="BA393" s="112"/>
      <c r="BB393" s="112"/>
      <c r="BC393" s="112"/>
      <c r="BD393" s="112"/>
      <c r="BE393" s="112"/>
      <c r="BF393" s="112"/>
      <c r="BG393" s="112"/>
      <c r="BH393" s="112"/>
      <c r="BI393" s="112"/>
      <c r="BJ393" s="112"/>
      <c r="BK393" s="112"/>
      <c r="BL393" s="112"/>
      <c r="BM393" s="112"/>
      <c r="BN393" s="112"/>
      <c r="BO393" s="112"/>
      <c r="BP393" s="112"/>
      <c r="BQ393" s="112"/>
      <c r="BR393" s="112"/>
      <c r="BS393" s="112"/>
      <c r="BT393" s="112"/>
      <c r="BU393" s="112"/>
      <c r="BV393" s="112"/>
      <c r="BW393" s="112"/>
      <c r="BX393" s="112"/>
      <c r="BY393" s="112"/>
      <c r="BZ393" s="112"/>
      <c r="CA393" s="112"/>
      <c r="CB393" s="112"/>
      <c r="CC393" s="112"/>
      <c r="CD393" s="112"/>
      <c r="CE393" s="112"/>
    </row>
    <row r="394" spans="1:8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  <c r="AB394" s="122"/>
      <c r="AC394" s="122"/>
      <c r="AD394" s="122"/>
      <c r="AE394" s="122"/>
      <c r="AF394" s="122"/>
      <c r="AG394" s="122"/>
      <c r="AH394" s="122"/>
      <c r="AI394" s="122"/>
      <c r="AJ394" s="122"/>
      <c r="AK394" s="122"/>
      <c r="AL394" s="122"/>
      <c r="AM394" s="122"/>
      <c r="AN394" s="122"/>
      <c r="AO394" s="122"/>
      <c r="AP394" s="122"/>
      <c r="AQ394" s="122"/>
      <c r="AR394" s="122"/>
      <c r="AS394" s="122"/>
      <c r="AT394" s="112"/>
      <c r="AU394" s="112"/>
      <c r="AV394" s="112"/>
      <c r="AW394" s="112"/>
      <c r="AX394" s="112"/>
      <c r="AY394" s="112"/>
      <c r="AZ394" s="112"/>
      <c r="BA394" s="112"/>
      <c r="BB394" s="112"/>
      <c r="BC394" s="112"/>
      <c r="BD394" s="112"/>
      <c r="BE394" s="112"/>
      <c r="BF394" s="112"/>
      <c r="BG394" s="112"/>
      <c r="BH394" s="112"/>
      <c r="BI394" s="112"/>
      <c r="BJ394" s="112"/>
      <c r="BK394" s="112"/>
      <c r="BL394" s="112"/>
      <c r="BM394" s="112"/>
      <c r="BN394" s="112"/>
      <c r="BO394" s="112"/>
      <c r="BP394" s="112"/>
      <c r="BQ394" s="112"/>
      <c r="BR394" s="112"/>
      <c r="BS394" s="112"/>
      <c r="BT394" s="112"/>
      <c r="BU394" s="112"/>
      <c r="BV394" s="112"/>
      <c r="BW394" s="112"/>
      <c r="BX394" s="112"/>
      <c r="BY394" s="112"/>
      <c r="BZ394" s="112"/>
      <c r="CA394" s="112"/>
      <c r="CB394" s="112"/>
      <c r="CC394" s="112"/>
      <c r="CD394" s="112"/>
      <c r="CE394" s="112"/>
    </row>
    <row r="395" spans="1:8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  <c r="AB395" s="122"/>
      <c r="AC395" s="122"/>
      <c r="AD395" s="122"/>
      <c r="AE395" s="122"/>
      <c r="AF395" s="122"/>
      <c r="AG395" s="122"/>
      <c r="AH395" s="122"/>
      <c r="AI395" s="122"/>
      <c r="AJ395" s="122"/>
      <c r="AK395" s="122"/>
      <c r="AL395" s="122"/>
      <c r="AM395" s="122"/>
      <c r="AN395" s="122"/>
      <c r="AO395" s="122"/>
      <c r="AP395" s="122"/>
      <c r="AQ395" s="122"/>
      <c r="AR395" s="122"/>
      <c r="AS395" s="122"/>
      <c r="AT395" s="112"/>
      <c r="AU395" s="112"/>
      <c r="AV395" s="112"/>
      <c r="AW395" s="112"/>
      <c r="AX395" s="112"/>
      <c r="AY395" s="112"/>
      <c r="AZ395" s="112"/>
      <c r="BA395" s="112"/>
      <c r="BB395" s="112"/>
      <c r="BC395" s="112"/>
      <c r="BD395" s="112"/>
      <c r="BE395" s="112"/>
      <c r="BF395" s="112"/>
      <c r="BG395" s="112"/>
      <c r="BH395" s="112"/>
      <c r="BI395" s="112"/>
      <c r="BJ395" s="112"/>
      <c r="BK395" s="112"/>
      <c r="BL395" s="112"/>
      <c r="BM395" s="112"/>
      <c r="BN395" s="112"/>
      <c r="BO395" s="112"/>
      <c r="BP395" s="112"/>
      <c r="BQ395" s="112"/>
      <c r="BR395" s="112"/>
      <c r="BS395" s="112"/>
      <c r="BT395" s="112"/>
      <c r="BU395" s="112"/>
      <c r="BV395" s="112"/>
      <c r="BW395" s="112"/>
      <c r="BX395" s="112"/>
      <c r="BY395" s="112"/>
      <c r="BZ395" s="112"/>
      <c r="CA395" s="112"/>
      <c r="CB395" s="112"/>
      <c r="CC395" s="112"/>
      <c r="CD395" s="112"/>
      <c r="CE395" s="112"/>
    </row>
    <row r="396" spans="1:8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  <c r="AB396" s="122"/>
      <c r="AC396" s="122"/>
      <c r="AD396" s="122"/>
      <c r="AE396" s="122"/>
      <c r="AF396" s="122"/>
      <c r="AG396" s="122"/>
      <c r="AH396" s="122"/>
      <c r="AI396" s="122"/>
      <c r="AJ396" s="122"/>
      <c r="AK396" s="122"/>
      <c r="AL396" s="122"/>
      <c r="AM396" s="122"/>
      <c r="AN396" s="122"/>
      <c r="AO396" s="122"/>
      <c r="AP396" s="122"/>
      <c r="AQ396" s="122"/>
      <c r="AR396" s="122"/>
      <c r="AS396" s="122"/>
      <c r="AT396" s="112"/>
      <c r="AU396" s="112"/>
      <c r="AV396" s="112"/>
      <c r="AW396" s="112"/>
      <c r="AX396" s="112"/>
      <c r="AY396" s="112"/>
      <c r="AZ396" s="112"/>
      <c r="BA396" s="112"/>
      <c r="BB396" s="112"/>
      <c r="BC396" s="112"/>
      <c r="BD396" s="112"/>
      <c r="BE396" s="112"/>
      <c r="BF396" s="112"/>
      <c r="BG396" s="112"/>
      <c r="BH396" s="112"/>
      <c r="BI396" s="112"/>
      <c r="BJ396" s="112"/>
      <c r="BK396" s="112"/>
      <c r="BL396" s="112"/>
      <c r="BM396" s="112"/>
      <c r="BN396" s="112"/>
      <c r="BO396" s="112"/>
      <c r="BP396" s="112"/>
      <c r="BQ396" s="112"/>
      <c r="BR396" s="112"/>
      <c r="BS396" s="112"/>
      <c r="BT396" s="112"/>
      <c r="BU396" s="112"/>
      <c r="BV396" s="112"/>
      <c r="BW396" s="112"/>
      <c r="BX396" s="112"/>
      <c r="BY396" s="112"/>
      <c r="BZ396" s="112"/>
      <c r="CA396" s="112"/>
      <c r="CB396" s="112"/>
      <c r="CC396" s="112"/>
      <c r="CD396" s="112"/>
      <c r="CE396" s="112"/>
    </row>
    <row r="397" spans="1:8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  <c r="AB397" s="122"/>
      <c r="AC397" s="122"/>
      <c r="AD397" s="122"/>
      <c r="AE397" s="122"/>
      <c r="AF397" s="122"/>
      <c r="AG397" s="122"/>
      <c r="AH397" s="122"/>
      <c r="AI397" s="122"/>
      <c r="AJ397" s="122"/>
      <c r="AK397" s="122"/>
      <c r="AL397" s="122"/>
      <c r="AM397" s="122"/>
      <c r="AN397" s="122"/>
      <c r="AO397" s="122"/>
      <c r="AP397" s="122"/>
      <c r="AQ397" s="122"/>
      <c r="AR397" s="122"/>
      <c r="AS397" s="122"/>
      <c r="AT397" s="112"/>
      <c r="AU397" s="112"/>
      <c r="AV397" s="112"/>
      <c r="AW397" s="112"/>
      <c r="AX397" s="112"/>
      <c r="AY397" s="112"/>
      <c r="AZ397" s="112"/>
      <c r="BA397" s="112"/>
      <c r="BB397" s="112"/>
      <c r="BC397" s="112"/>
      <c r="BD397" s="112"/>
      <c r="BE397" s="112"/>
      <c r="BF397" s="112"/>
      <c r="BG397" s="112"/>
      <c r="BH397" s="112"/>
      <c r="BI397" s="112"/>
      <c r="BJ397" s="112"/>
      <c r="BK397" s="112"/>
      <c r="BL397" s="112"/>
      <c r="BM397" s="112"/>
      <c r="BN397" s="112"/>
      <c r="BO397" s="112"/>
      <c r="BP397" s="112"/>
      <c r="BQ397" s="112"/>
      <c r="BR397" s="112"/>
      <c r="BS397" s="112"/>
      <c r="BT397" s="112"/>
      <c r="BU397" s="112"/>
      <c r="BV397" s="112"/>
      <c r="BW397" s="112"/>
      <c r="BX397" s="112"/>
      <c r="BY397" s="112"/>
      <c r="BZ397" s="112"/>
      <c r="CA397" s="112"/>
      <c r="CB397" s="112"/>
      <c r="CC397" s="112"/>
      <c r="CD397" s="112"/>
      <c r="CE397" s="112"/>
    </row>
    <row r="398" spans="1:8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  <c r="AB398" s="122"/>
      <c r="AC398" s="122"/>
      <c r="AD398" s="122"/>
      <c r="AE398" s="122"/>
      <c r="AF398" s="122"/>
      <c r="AG398" s="122"/>
      <c r="AH398" s="122"/>
      <c r="AI398" s="122"/>
      <c r="AJ398" s="122"/>
      <c r="AK398" s="122"/>
      <c r="AL398" s="122"/>
      <c r="AM398" s="122"/>
      <c r="AN398" s="122"/>
      <c r="AO398" s="122"/>
      <c r="AP398" s="122"/>
      <c r="AQ398" s="122"/>
      <c r="AR398" s="122"/>
      <c r="AS398" s="122"/>
      <c r="AT398" s="112"/>
      <c r="AU398" s="112"/>
      <c r="AV398" s="112"/>
      <c r="AW398" s="112"/>
      <c r="AX398" s="112"/>
      <c r="AY398" s="112"/>
      <c r="AZ398" s="112"/>
      <c r="BA398" s="112"/>
      <c r="BB398" s="112"/>
      <c r="BC398" s="112"/>
      <c r="BD398" s="112"/>
      <c r="BE398" s="112"/>
      <c r="BF398" s="112"/>
      <c r="BG398" s="112"/>
      <c r="BH398" s="112"/>
      <c r="BI398" s="112"/>
      <c r="BJ398" s="112"/>
      <c r="BK398" s="112"/>
      <c r="BL398" s="112"/>
      <c r="BM398" s="112"/>
      <c r="BN398" s="112"/>
      <c r="BO398" s="112"/>
      <c r="BP398" s="112"/>
      <c r="BQ398" s="112"/>
      <c r="BR398" s="112"/>
      <c r="BS398" s="112"/>
      <c r="BT398" s="112"/>
      <c r="BU398" s="112"/>
      <c r="BV398" s="112"/>
      <c r="BW398" s="112"/>
      <c r="BX398" s="112"/>
      <c r="BY398" s="112"/>
      <c r="BZ398" s="112"/>
      <c r="CA398" s="112"/>
      <c r="CB398" s="112"/>
      <c r="CC398" s="112"/>
      <c r="CD398" s="112"/>
      <c r="CE398" s="112"/>
    </row>
    <row r="399" spans="1:8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  <c r="AB399" s="122"/>
      <c r="AC399" s="122"/>
      <c r="AD399" s="122"/>
      <c r="AE399" s="122"/>
      <c r="AF399" s="122"/>
      <c r="AG399" s="122"/>
      <c r="AH399" s="122"/>
      <c r="AI399" s="122"/>
      <c r="AJ399" s="122"/>
      <c r="AK399" s="122"/>
      <c r="AL399" s="122"/>
      <c r="AM399" s="122"/>
      <c r="AN399" s="122"/>
      <c r="AO399" s="122"/>
      <c r="AP399" s="122"/>
      <c r="AQ399" s="122"/>
      <c r="AR399" s="122"/>
      <c r="AS399" s="122"/>
      <c r="AT399" s="112"/>
      <c r="AU399" s="112"/>
      <c r="AV399" s="112"/>
      <c r="AW399" s="112"/>
      <c r="AX399" s="112"/>
      <c r="AY399" s="112"/>
      <c r="AZ399" s="112"/>
      <c r="BA399" s="112"/>
      <c r="BB399" s="112"/>
      <c r="BC399" s="112"/>
      <c r="BD399" s="112"/>
      <c r="BE399" s="112"/>
      <c r="BF399" s="112"/>
      <c r="BG399" s="112"/>
      <c r="BH399" s="112"/>
      <c r="BI399" s="112"/>
      <c r="BJ399" s="112"/>
      <c r="BK399" s="112"/>
      <c r="BL399" s="112"/>
      <c r="BM399" s="112"/>
      <c r="BN399" s="112"/>
      <c r="BO399" s="112"/>
      <c r="BP399" s="112"/>
      <c r="BQ399" s="112"/>
      <c r="BR399" s="112"/>
      <c r="BS399" s="112"/>
      <c r="BT399" s="112"/>
      <c r="BU399" s="112"/>
      <c r="BV399" s="112"/>
      <c r="BW399" s="112"/>
      <c r="BX399" s="112"/>
      <c r="BY399" s="112"/>
      <c r="BZ399" s="112"/>
      <c r="CA399" s="112"/>
      <c r="CB399" s="112"/>
      <c r="CC399" s="112"/>
      <c r="CD399" s="112"/>
      <c r="CE399" s="112"/>
    </row>
    <row r="400" spans="1:8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  <c r="AB400" s="122"/>
      <c r="AC400" s="122"/>
      <c r="AD400" s="122"/>
      <c r="AE400" s="122"/>
      <c r="AF400" s="122"/>
      <c r="AG400" s="122"/>
      <c r="AH400" s="122"/>
      <c r="AI400" s="122"/>
      <c r="AJ400" s="122"/>
      <c r="AK400" s="122"/>
      <c r="AL400" s="122"/>
      <c r="AM400" s="122"/>
      <c r="AN400" s="122"/>
      <c r="AO400" s="122"/>
      <c r="AP400" s="122"/>
      <c r="AQ400" s="122"/>
      <c r="AR400" s="122"/>
      <c r="AS400" s="122"/>
      <c r="AT400" s="112"/>
      <c r="AU400" s="112"/>
      <c r="AV400" s="112"/>
      <c r="AW400" s="112"/>
      <c r="AX400" s="112"/>
      <c r="AY400" s="112"/>
      <c r="AZ400" s="112"/>
      <c r="BA400" s="112"/>
      <c r="BB400" s="112"/>
      <c r="BC400" s="112"/>
      <c r="BD400" s="112"/>
      <c r="BE400" s="112"/>
      <c r="BF400" s="112"/>
      <c r="BG400" s="112"/>
      <c r="BH400" s="112"/>
      <c r="BI400" s="112"/>
      <c r="BJ400" s="112"/>
      <c r="BK400" s="112"/>
      <c r="BL400" s="112"/>
      <c r="BM400" s="112"/>
      <c r="BN400" s="112"/>
      <c r="BO400" s="112"/>
      <c r="BP400" s="112"/>
      <c r="BQ400" s="112"/>
      <c r="BR400" s="112"/>
      <c r="BS400" s="112"/>
      <c r="BT400" s="112"/>
      <c r="BU400" s="112"/>
      <c r="BV400" s="112"/>
      <c r="BW400" s="112"/>
      <c r="BX400" s="112"/>
      <c r="BY400" s="112"/>
      <c r="BZ400" s="112"/>
      <c r="CA400" s="112"/>
      <c r="CB400" s="112"/>
      <c r="CC400" s="112"/>
      <c r="CD400" s="112"/>
      <c r="CE400" s="112"/>
    </row>
    <row r="401" spans="1:8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  <c r="AB401" s="122"/>
      <c r="AC401" s="122"/>
      <c r="AD401" s="122"/>
      <c r="AE401" s="122"/>
      <c r="AF401" s="122"/>
      <c r="AG401" s="122"/>
      <c r="AH401" s="122"/>
      <c r="AI401" s="122"/>
      <c r="AJ401" s="122"/>
      <c r="AK401" s="122"/>
      <c r="AL401" s="122"/>
      <c r="AM401" s="122"/>
      <c r="AN401" s="122"/>
      <c r="AO401" s="122"/>
      <c r="AP401" s="122"/>
      <c r="AQ401" s="122"/>
      <c r="AR401" s="122"/>
      <c r="AS401" s="122"/>
      <c r="AT401" s="112"/>
      <c r="AU401" s="112"/>
      <c r="AV401" s="112"/>
      <c r="AW401" s="112"/>
      <c r="AX401" s="112"/>
      <c r="AY401" s="112"/>
      <c r="AZ401" s="112"/>
      <c r="BA401" s="112"/>
      <c r="BB401" s="112"/>
      <c r="BC401" s="112"/>
      <c r="BD401" s="112"/>
      <c r="BE401" s="112"/>
      <c r="BF401" s="112"/>
      <c r="BG401" s="112"/>
      <c r="BH401" s="112"/>
      <c r="BI401" s="112"/>
      <c r="BJ401" s="112"/>
      <c r="BK401" s="112"/>
      <c r="BL401" s="112"/>
      <c r="BM401" s="112"/>
      <c r="BN401" s="112"/>
      <c r="BO401" s="112"/>
      <c r="BP401" s="112"/>
      <c r="BQ401" s="112"/>
      <c r="BR401" s="112"/>
      <c r="BS401" s="112"/>
      <c r="BT401" s="112"/>
      <c r="BU401" s="112"/>
      <c r="BV401" s="112"/>
      <c r="BW401" s="112"/>
      <c r="BX401" s="112"/>
      <c r="BY401" s="112"/>
      <c r="BZ401" s="112"/>
      <c r="CA401" s="112"/>
      <c r="CB401" s="112"/>
      <c r="CC401" s="112"/>
      <c r="CD401" s="112"/>
      <c r="CE401" s="112"/>
    </row>
    <row r="402" spans="1:8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  <c r="AB402" s="122"/>
      <c r="AC402" s="122"/>
      <c r="AD402" s="122"/>
      <c r="AE402" s="122"/>
      <c r="AF402" s="122"/>
      <c r="AG402" s="122"/>
      <c r="AH402" s="122"/>
      <c r="AI402" s="122"/>
      <c r="AJ402" s="122"/>
      <c r="AK402" s="122"/>
      <c r="AL402" s="122"/>
      <c r="AM402" s="122"/>
      <c r="AN402" s="122"/>
      <c r="AO402" s="122"/>
      <c r="AP402" s="122"/>
      <c r="AQ402" s="122"/>
      <c r="AR402" s="122"/>
      <c r="AS402" s="122"/>
      <c r="AT402" s="112"/>
      <c r="AU402" s="112"/>
      <c r="AV402" s="112"/>
      <c r="AW402" s="112"/>
      <c r="AX402" s="112"/>
      <c r="AY402" s="112"/>
      <c r="AZ402" s="112"/>
      <c r="BA402" s="112"/>
      <c r="BB402" s="112"/>
      <c r="BC402" s="112"/>
      <c r="BD402" s="112"/>
      <c r="BE402" s="112"/>
      <c r="BF402" s="112"/>
      <c r="BG402" s="112"/>
      <c r="BH402" s="112"/>
      <c r="BI402" s="112"/>
      <c r="BJ402" s="112"/>
      <c r="BK402" s="112"/>
      <c r="BL402" s="112"/>
      <c r="BM402" s="112"/>
      <c r="BN402" s="112"/>
      <c r="BO402" s="112"/>
      <c r="BP402" s="112"/>
      <c r="BQ402" s="112"/>
      <c r="BR402" s="112"/>
      <c r="BS402" s="112"/>
      <c r="BT402" s="112"/>
      <c r="BU402" s="112"/>
      <c r="BV402" s="112"/>
      <c r="BW402" s="112"/>
      <c r="BX402" s="112"/>
      <c r="BY402" s="112"/>
      <c r="BZ402" s="112"/>
      <c r="CA402" s="112"/>
      <c r="CB402" s="112"/>
      <c r="CC402" s="112"/>
      <c r="CD402" s="112"/>
      <c r="CE402" s="112"/>
    </row>
    <row r="403" spans="1:8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  <c r="AB403" s="122"/>
      <c r="AC403" s="122"/>
      <c r="AD403" s="122"/>
      <c r="AE403" s="122"/>
      <c r="AF403" s="122"/>
      <c r="AG403" s="122"/>
      <c r="AH403" s="122"/>
      <c r="AI403" s="122"/>
      <c r="AJ403" s="122"/>
      <c r="AK403" s="122"/>
      <c r="AL403" s="122"/>
      <c r="AM403" s="122"/>
      <c r="AN403" s="122"/>
      <c r="AO403" s="122"/>
      <c r="AP403" s="122"/>
      <c r="AQ403" s="122"/>
      <c r="AR403" s="122"/>
      <c r="AS403" s="122"/>
      <c r="AT403" s="112"/>
      <c r="AU403" s="112"/>
      <c r="AV403" s="112"/>
      <c r="AW403" s="112"/>
      <c r="AX403" s="112"/>
      <c r="AY403" s="112"/>
      <c r="AZ403" s="112"/>
      <c r="BA403" s="112"/>
      <c r="BB403" s="112"/>
      <c r="BC403" s="112"/>
      <c r="BD403" s="112"/>
      <c r="BE403" s="112"/>
      <c r="BF403" s="112"/>
      <c r="BG403" s="112"/>
      <c r="BH403" s="112"/>
      <c r="BI403" s="112"/>
      <c r="BJ403" s="112"/>
      <c r="BK403" s="112"/>
      <c r="BL403" s="112"/>
      <c r="BM403" s="112"/>
      <c r="BN403" s="112"/>
      <c r="BO403" s="112"/>
      <c r="BP403" s="112"/>
      <c r="BQ403" s="112"/>
      <c r="BR403" s="112"/>
      <c r="BS403" s="112"/>
      <c r="BT403" s="112"/>
      <c r="BU403" s="112"/>
      <c r="BV403" s="112"/>
      <c r="BW403" s="112"/>
      <c r="BX403" s="112"/>
      <c r="BY403" s="112"/>
      <c r="BZ403" s="112"/>
      <c r="CA403" s="112"/>
      <c r="CB403" s="112"/>
      <c r="CC403" s="112"/>
      <c r="CD403" s="112"/>
      <c r="CE403" s="112"/>
    </row>
    <row r="404" spans="1:8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  <c r="AB404" s="122"/>
      <c r="AC404" s="122"/>
      <c r="AD404" s="122"/>
      <c r="AE404" s="122"/>
      <c r="AF404" s="122"/>
      <c r="AG404" s="122"/>
      <c r="AH404" s="122"/>
      <c r="AI404" s="122"/>
      <c r="AJ404" s="122"/>
      <c r="AK404" s="122"/>
      <c r="AL404" s="122"/>
      <c r="AM404" s="122"/>
      <c r="AN404" s="122"/>
      <c r="AO404" s="122"/>
      <c r="AP404" s="122"/>
      <c r="AQ404" s="122"/>
      <c r="AR404" s="122"/>
      <c r="AS404" s="122"/>
      <c r="AT404" s="112"/>
      <c r="AU404" s="112"/>
      <c r="AV404" s="112"/>
      <c r="AW404" s="112"/>
      <c r="AX404" s="112"/>
      <c r="AY404" s="112"/>
      <c r="AZ404" s="112"/>
      <c r="BA404" s="112"/>
      <c r="BB404" s="112"/>
      <c r="BC404" s="112"/>
      <c r="BD404" s="112"/>
      <c r="BE404" s="112"/>
      <c r="BF404" s="112"/>
      <c r="BG404" s="112"/>
      <c r="BH404" s="112"/>
      <c r="BI404" s="112"/>
      <c r="BJ404" s="112"/>
      <c r="BK404" s="112"/>
      <c r="BL404" s="112"/>
      <c r="BM404" s="112"/>
      <c r="BN404" s="112"/>
      <c r="BO404" s="112"/>
      <c r="BP404" s="112"/>
      <c r="BQ404" s="112"/>
      <c r="BR404" s="112"/>
      <c r="BS404" s="112"/>
      <c r="BT404" s="112"/>
      <c r="BU404" s="112"/>
      <c r="BV404" s="112"/>
      <c r="BW404" s="112"/>
      <c r="BX404" s="112"/>
      <c r="BY404" s="112"/>
      <c r="BZ404" s="112"/>
      <c r="CA404" s="112"/>
      <c r="CB404" s="112"/>
      <c r="CC404" s="112"/>
      <c r="CD404" s="112"/>
      <c r="CE404" s="112"/>
    </row>
    <row r="405" spans="1:8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  <c r="AB405" s="122"/>
      <c r="AC405" s="122"/>
      <c r="AD405" s="122"/>
      <c r="AE405" s="122"/>
      <c r="AF405" s="122"/>
      <c r="AG405" s="122"/>
      <c r="AH405" s="122"/>
      <c r="AI405" s="122"/>
      <c r="AJ405" s="122"/>
      <c r="AK405" s="122"/>
      <c r="AL405" s="122"/>
      <c r="AM405" s="122"/>
      <c r="AN405" s="122"/>
      <c r="AO405" s="122"/>
      <c r="AP405" s="122"/>
      <c r="AQ405" s="122"/>
      <c r="AR405" s="122"/>
      <c r="AS405" s="122"/>
      <c r="AT405" s="112"/>
      <c r="AU405" s="112"/>
      <c r="AV405" s="112"/>
      <c r="AW405" s="112"/>
      <c r="AX405" s="112"/>
      <c r="AY405" s="112"/>
      <c r="AZ405" s="112"/>
      <c r="BA405" s="112"/>
      <c r="BB405" s="112"/>
      <c r="BC405" s="112"/>
      <c r="BD405" s="112"/>
      <c r="BE405" s="112"/>
      <c r="BF405" s="112"/>
      <c r="BG405" s="112"/>
      <c r="BH405" s="112"/>
      <c r="BI405" s="112"/>
      <c r="BJ405" s="112"/>
      <c r="BK405" s="112"/>
      <c r="BL405" s="112"/>
      <c r="BM405" s="112"/>
      <c r="BN405" s="112"/>
      <c r="BO405" s="112"/>
      <c r="BP405" s="112"/>
      <c r="BQ405" s="112"/>
      <c r="BR405" s="112"/>
      <c r="BS405" s="112"/>
      <c r="BT405" s="112"/>
      <c r="BU405" s="112"/>
      <c r="BV405" s="112"/>
      <c r="BW405" s="112"/>
      <c r="BX405" s="112"/>
      <c r="BY405" s="112"/>
      <c r="BZ405" s="112"/>
      <c r="CA405" s="112"/>
      <c r="CB405" s="112"/>
      <c r="CC405" s="112"/>
      <c r="CD405" s="112"/>
      <c r="CE405" s="112"/>
    </row>
    <row r="406" spans="1:8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  <c r="AB406" s="122"/>
      <c r="AC406" s="122"/>
      <c r="AD406" s="122"/>
      <c r="AE406" s="122"/>
      <c r="AF406" s="122"/>
      <c r="AG406" s="122"/>
      <c r="AH406" s="122"/>
      <c r="AI406" s="122"/>
      <c r="AJ406" s="122"/>
      <c r="AK406" s="122"/>
      <c r="AL406" s="122"/>
      <c r="AM406" s="122"/>
      <c r="AN406" s="122"/>
      <c r="AO406" s="122"/>
      <c r="AP406" s="122"/>
      <c r="AQ406" s="122"/>
      <c r="AR406" s="122"/>
      <c r="AS406" s="122"/>
      <c r="AT406" s="112"/>
      <c r="AU406" s="112"/>
      <c r="AV406" s="112"/>
      <c r="AW406" s="112"/>
      <c r="AX406" s="112"/>
      <c r="AY406" s="112"/>
      <c r="AZ406" s="112"/>
      <c r="BA406" s="112"/>
      <c r="BB406" s="112"/>
      <c r="BC406" s="112"/>
      <c r="BD406" s="112"/>
      <c r="BE406" s="112"/>
      <c r="BF406" s="112"/>
      <c r="BG406" s="112"/>
      <c r="BH406" s="112"/>
      <c r="BI406" s="112"/>
      <c r="BJ406" s="112"/>
      <c r="BK406" s="112"/>
      <c r="BL406" s="112"/>
      <c r="BM406" s="112"/>
      <c r="BN406" s="112"/>
      <c r="BO406" s="112"/>
      <c r="BP406" s="112"/>
      <c r="BQ406" s="112"/>
      <c r="BR406" s="112"/>
      <c r="BS406" s="112"/>
      <c r="BT406" s="112"/>
      <c r="BU406" s="112"/>
      <c r="BV406" s="112"/>
      <c r="BW406" s="112"/>
      <c r="BX406" s="112"/>
      <c r="BY406" s="112"/>
      <c r="BZ406" s="112"/>
      <c r="CA406" s="112"/>
      <c r="CB406" s="112"/>
      <c r="CC406" s="112"/>
      <c r="CD406" s="112"/>
      <c r="CE406" s="112"/>
    </row>
    <row r="407" spans="1:8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  <c r="AB407" s="122"/>
      <c r="AC407" s="122"/>
      <c r="AD407" s="122"/>
      <c r="AE407" s="122"/>
      <c r="AF407" s="122"/>
      <c r="AG407" s="122"/>
      <c r="AH407" s="122"/>
      <c r="AI407" s="122"/>
      <c r="AJ407" s="122"/>
      <c r="AK407" s="122"/>
      <c r="AL407" s="122"/>
      <c r="AM407" s="122"/>
      <c r="AN407" s="122"/>
      <c r="AO407" s="122"/>
      <c r="AP407" s="122"/>
      <c r="AQ407" s="122"/>
      <c r="AR407" s="122"/>
      <c r="AS407" s="122"/>
      <c r="AT407" s="112"/>
      <c r="AU407" s="112"/>
      <c r="AV407" s="112"/>
      <c r="AW407" s="112"/>
      <c r="AX407" s="112"/>
      <c r="AY407" s="112"/>
      <c r="AZ407" s="112"/>
      <c r="BA407" s="112"/>
      <c r="BB407" s="112"/>
      <c r="BC407" s="112"/>
      <c r="BD407" s="112"/>
      <c r="BE407" s="112"/>
      <c r="BF407" s="112"/>
      <c r="BG407" s="112"/>
      <c r="BH407" s="112"/>
      <c r="BI407" s="112"/>
      <c r="BJ407" s="112"/>
      <c r="BK407" s="112"/>
      <c r="BL407" s="112"/>
      <c r="BM407" s="112"/>
      <c r="BN407" s="112"/>
      <c r="BO407" s="112"/>
      <c r="BP407" s="112"/>
      <c r="BQ407" s="112"/>
      <c r="BR407" s="112"/>
      <c r="BS407" s="112"/>
      <c r="BT407" s="112"/>
      <c r="BU407" s="112"/>
      <c r="BV407" s="112"/>
      <c r="BW407" s="112"/>
      <c r="BX407" s="112"/>
      <c r="BY407" s="112"/>
      <c r="BZ407" s="112"/>
      <c r="CA407" s="112"/>
      <c r="CB407" s="112"/>
      <c r="CC407" s="112"/>
      <c r="CD407" s="112"/>
      <c r="CE407" s="112"/>
    </row>
    <row r="408" spans="1:8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  <c r="AB408" s="122"/>
      <c r="AC408" s="122"/>
      <c r="AD408" s="122"/>
      <c r="AE408" s="122"/>
      <c r="AF408" s="122"/>
      <c r="AG408" s="122"/>
      <c r="AH408" s="122"/>
      <c r="AI408" s="122"/>
      <c r="AJ408" s="122"/>
      <c r="AK408" s="122"/>
      <c r="AL408" s="122"/>
      <c r="AM408" s="122"/>
      <c r="AN408" s="122"/>
      <c r="AO408" s="122"/>
      <c r="AP408" s="122"/>
      <c r="AQ408" s="122"/>
      <c r="AR408" s="122"/>
      <c r="AS408" s="122"/>
      <c r="AT408" s="112"/>
      <c r="AU408" s="112"/>
      <c r="AV408" s="112"/>
      <c r="AW408" s="112"/>
      <c r="AX408" s="112"/>
      <c r="AY408" s="112"/>
      <c r="AZ408" s="112"/>
      <c r="BA408" s="112"/>
      <c r="BB408" s="112"/>
      <c r="BC408" s="112"/>
      <c r="BD408" s="112"/>
      <c r="BE408" s="112"/>
      <c r="BF408" s="112"/>
      <c r="BG408" s="112"/>
      <c r="BH408" s="112"/>
      <c r="BI408" s="112"/>
      <c r="BJ408" s="112"/>
      <c r="BK408" s="112"/>
      <c r="BL408" s="112"/>
      <c r="BM408" s="112"/>
      <c r="BN408" s="112"/>
      <c r="BO408" s="112"/>
      <c r="BP408" s="112"/>
      <c r="BQ408" s="112"/>
      <c r="BR408" s="112"/>
      <c r="BS408" s="112"/>
      <c r="BT408" s="112"/>
      <c r="BU408" s="112"/>
      <c r="BV408" s="112"/>
      <c r="BW408" s="112"/>
      <c r="BX408" s="112"/>
      <c r="BY408" s="112"/>
      <c r="BZ408" s="112"/>
      <c r="CA408" s="112"/>
      <c r="CB408" s="112"/>
      <c r="CC408" s="112"/>
      <c r="CD408" s="112"/>
      <c r="CE408" s="112"/>
    </row>
    <row r="409" spans="1:8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  <c r="AB409" s="122"/>
      <c r="AC409" s="122"/>
      <c r="AD409" s="122"/>
      <c r="AE409" s="122"/>
      <c r="AF409" s="122"/>
      <c r="AG409" s="122"/>
      <c r="AH409" s="122"/>
      <c r="AI409" s="122"/>
      <c r="AJ409" s="122"/>
      <c r="AK409" s="122"/>
      <c r="AL409" s="122"/>
      <c r="AM409" s="122"/>
      <c r="AN409" s="122"/>
      <c r="AO409" s="122"/>
      <c r="AP409" s="122"/>
      <c r="AQ409" s="122"/>
      <c r="AR409" s="122"/>
      <c r="AS409" s="122"/>
      <c r="AT409" s="112"/>
      <c r="AU409" s="112"/>
      <c r="AV409" s="112"/>
      <c r="AW409" s="112"/>
      <c r="AX409" s="112"/>
      <c r="AY409" s="112"/>
      <c r="AZ409" s="112"/>
      <c r="BA409" s="112"/>
      <c r="BB409" s="112"/>
      <c r="BC409" s="112"/>
      <c r="BD409" s="112"/>
      <c r="BE409" s="112"/>
      <c r="BF409" s="112"/>
      <c r="BG409" s="112"/>
      <c r="BH409" s="112"/>
      <c r="BI409" s="112"/>
      <c r="BJ409" s="112"/>
      <c r="BK409" s="112"/>
      <c r="BL409" s="112"/>
      <c r="BM409" s="112"/>
      <c r="BN409" s="112"/>
      <c r="BO409" s="112"/>
      <c r="BP409" s="112"/>
      <c r="BQ409" s="112"/>
      <c r="BR409" s="112"/>
      <c r="BS409" s="112"/>
      <c r="BT409" s="112"/>
      <c r="BU409" s="112"/>
      <c r="BV409" s="112"/>
      <c r="BW409" s="112"/>
      <c r="BX409" s="112"/>
      <c r="BY409" s="112"/>
      <c r="BZ409" s="112"/>
      <c r="CA409" s="112"/>
      <c r="CB409" s="112"/>
      <c r="CC409" s="112"/>
      <c r="CD409" s="112"/>
      <c r="CE409" s="112"/>
    </row>
    <row r="410" spans="1:8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  <c r="AB410" s="122"/>
      <c r="AC410" s="122"/>
      <c r="AD410" s="122"/>
      <c r="AE410" s="122"/>
      <c r="AF410" s="122"/>
      <c r="AG410" s="122"/>
      <c r="AH410" s="122"/>
      <c r="AI410" s="122"/>
      <c r="AJ410" s="122"/>
      <c r="AK410" s="122"/>
      <c r="AL410" s="122"/>
      <c r="AM410" s="122"/>
      <c r="AN410" s="122"/>
      <c r="AO410" s="122"/>
      <c r="AP410" s="122"/>
      <c r="AQ410" s="122"/>
      <c r="AR410" s="122"/>
      <c r="AS410" s="122"/>
      <c r="AT410" s="112"/>
      <c r="AU410" s="112"/>
      <c r="AV410" s="112"/>
      <c r="AW410" s="112"/>
      <c r="AX410" s="112"/>
      <c r="AY410" s="112"/>
      <c r="AZ410" s="112"/>
      <c r="BA410" s="112"/>
      <c r="BB410" s="112"/>
      <c r="BC410" s="112"/>
      <c r="BD410" s="112"/>
      <c r="BE410" s="112"/>
      <c r="BF410" s="112"/>
      <c r="BG410" s="112"/>
      <c r="BH410" s="112"/>
      <c r="BI410" s="112"/>
      <c r="BJ410" s="112"/>
      <c r="BK410" s="112"/>
      <c r="BL410" s="112"/>
      <c r="BM410" s="112"/>
      <c r="BN410" s="112"/>
      <c r="BO410" s="112"/>
      <c r="BP410" s="112"/>
      <c r="BQ410" s="112"/>
      <c r="BR410" s="112"/>
      <c r="BS410" s="112"/>
      <c r="BT410" s="112"/>
      <c r="BU410" s="112"/>
      <c r="BV410" s="112"/>
      <c r="BW410" s="112"/>
      <c r="BX410" s="112"/>
      <c r="BY410" s="112"/>
      <c r="BZ410" s="112"/>
      <c r="CA410" s="112"/>
      <c r="CB410" s="112"/>
      <c r="CC410" s="112"/>
      <c r="CD410" s="112"/>
      <c r="CE410" s="112"/>
    </row>
    <row r="411" spans="1:8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  <c r="AB411" s="122"/>
      <c r="AC411" s="122"/>
      <c r="AD411" s="122"/>
      <c r="AE411" s="122"/>
      <c r="AF411" s="122"/>
      <c r="AG411" s="122"/>
      <c r="AH411" s="122"/>
      <c r="AI411" s="122"/>
      <c r="AJ411" s="122"/>
      <c r="AK411" s="122"/>
      <c r="AL411" s="122"/>
      <c r="AM411" s="122"/>
      <c r="AN411" s="122"/>
      <c r="AO411" s="122"/>
      <c r="AP411" s="122"/>
      <c r="AQ411" s="122"/>
      <c r="AR411" s="122"/>
      <c r="AS411" s="122"/>
      <c r="AT411" s="112"/>
      <c r="AU411" s="112"/>
      <c r="AV411" s="112"/>
      <c r="AW411" s="112"/>
      <c r="AX411" s="112"/>
      <c r="AY411" s="112"/>
      <c r="AZ411" s="112"/>
      <c r="BA411" s="112"/>
      <c r="BB411" s="112"/>
      <c r="BC411" s="112"/>
      <c r="BD411" s="112"/>
      <c r="BE411" s="112"/>
      <c r="BF411" s="112"/>
      <c r="BG411" s="112"/>
      <c r="BH411" s="112"/>
      <c r="BI411" s="112"/>
      <c r="BJ411" s="112"/>
      <c r="BK411" s="112"/>
      <c r="BL411" s="112"/>
      <c r="BM411" s="112"/>
      <c r="BN411" s="112"/>
      <c r="BO411" s="112"/>
      <c r="BP411" s="112"/>
      <c r="BQ411" s="112"/>
      <c r="BR411" s="112"/>
      <c r="BS411" s="112"/>
      <c r="BT411" s="112"/>
      <c r="BU411" s="112"/>
      <c r="BV411" s="112"/>
      <c r="BW411" s="112"/>
      <c r="BX411" s="112"/>
      <c r="BY411" s="112"/>
      <c r="BZ411" s="112"/>
      <c r="CA411" s="112"/>
      <c r="CB411" s="112"/>
      <c r="CC411" s="112"/>
      <c r="CD411" s="112"/>
      <c r="CE411" s="112"/>
    </row>
    <row r="412" spans="1:8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  <c r="AB412" s="122"/>
      <c r="AC412" s="122"/>
      <c r="AD412" s="122"/>
      <c r="AE412" s="122"/>
      <c r="AF412" s="122"/>
      <c r="AG412" s="122"/>
      <c r="AH412" s="122"/>
      <c r="AI412" s="122"/>
      <c r="AJ412" s="122"/>
      <c r="AK412" s="122"/>
      <c r="AL412" s="122"/>
      <c r="AM412" s="122"/>
      <c r="AN412" s="122"/>
      <c r="AO412" s="122"/>
      <c r="AP412" s="122"/>
      <c r="AQ412" s="122"/>
      <c r="AR412" s="122"/>
      <c r="AS412" s="122"/>
      <c r="AT412" s="112"/>
      <c r="AU412" s="112"/>
      <c r="AV412" s="112"/>
      <c r="AW412" s="112"/>
      <c r="AX412" s="112"/>
      <c r="AY412" s="112"/>
      <c r="AZ412" s="112"/>
      <c r="BA412" s="112"/>
      <c r="BB412" s="112"/>
      <c r="BC412" s="112"/>
      <c r="BD412" s="112"/>
      <c r="BE412" s="112"/>
      <c r="BF412" s="112"/>
      <c r="BG412" s="112"/>
      <c r="BH412" s="112"/>
      <c r="BI412" s="112"/>
      <c r="BJ412" s="112"/>
      <c r="BK412" s="112"/>
      <c r="BL412" s="112"/>
      <c r="BM412" s="112"/>
      <c r="BN412" s="112"/>
      <c r="BO412" s="112"/>
      <c r="BP412" s="112"/>
      <c r="BQ412" s="112"/>
      <c r="BR412" s="112"/>
      <c r="BS412" s="112"/>
      <c r="BT412" s="112"/>
      <c r="BU412" s="112"/>
      <c r="BV412" s="112"/>
      <c r="BW412" s="112"/>
      <c r="BX412" s="112"/>
      <c r="BY412" s="112"/>
      <c r="BZ412" s="112"/>
      <c r="CA412" s="112"/>
      <c r="CB412" s="112"/>
      <c r="CC412" s="112"/>
      <c r="CD412" s="112"/>
      <c r="CE412" s="112"/>
    </row>
    <row r="413" spans="1:8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  <c r="AB413" s="122"/>
      <c r="AC413" s="122"/>
      <c r="AD413" s="122"/>
      <c r="AE413" s="122"/>
      <c r="AF413" s="122"/>
      <c r="AG413" s="122"/>
      <c r="AH413" s="122"/>
      <c r="AI413" s="122"/>
      <c r="AJ413" s="122"/>
      <c r="AK413" s="122"/>
      <c r="AL413" s="122"/>
      <c r="AM413" s="122"/>
      <c r="AN413" s="122"/>
      <c r="AO413" s="122"/>
      <c r="AP413" s="122"/>
      <c r="AQ413" s="122"/>
      <c r="AR413" s="122"/>
      <c r="AS413" s="122"/>
      <c r="AT413" s="112"/>
      <c r="AU413" s="112"/>
      <c r="AV413" s="112"/>
      <c r="AW413" s="112"/>
      <c r="AX413" s="112"/>
      <c r="AY413" s="112"/>
      <c r="AZ413" s="112"/>
      <c r="BA413" s="112"/>
      <c r="BB413" s="112"/>
      <c r="BC413" s="112"/>
      <c r="BD413" s="112"/>
      <c r="BE413" s="112"/>
      <c r="BF413" s="112"/>
      <c r="BG413" s="112"/>
      <c r="BH413" s="112"/>
      <c r="BI413" s="112"/>
      <c r="BJ413" s="112"/>
      <c r="BK413" s="112"/>
      <c r="BL413" s="112"/>
      <c r="BM413" s="112"/>
      <c r="BN413" s="112"/>
      <c r="BO413" s="112"/>
      <c r="BP413" s="112"/>
      <c r="BQ413" s="112"/>
      <c r="BR413" s="112"/>
      <c r="BS413" s="112"/>
      <c r="BT413" s="112"/>
      <c r="BU413" s="112"/>
      <c r="BV413" s="112"/>
      <c r="BW413" s="112"/>
      <c r="BX413" s="112"/>
      <c r="BY413" s="112"/>
      <c r="BZ413" s="112"/>
      <c r="CA413" s="112"/>
      <c r="CB413" s="112"/>
      <c r="CC413" s="112"/>
      <c r="CD413" s="112"/>
      <c r="CE413" s="112"/>
    </row>
    <row r="414" spans="1:8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  <c r="AB414" s="122"/>
      <c r="AC414" s="122"/>
      <c r="AD414" s="122"/>
      <c r="AE414" s="122"/>
      <c r="AF414" s="122"/>
      <c r="AG414" s="122"/>
      <c r="AH414" s="122"/>
      <c r="AI414" s="122"/>
      <c r="AJ414" s="122"/>
      <c r="AK414" s="122"/>
      <c r="AL414" s="122"/>
      <c r="AM414" s="122"/>
      <c r="AN414" s="122"/>
      <c r="AO414" s="122"/>
      <c r="AP414" s="122"/>
      <c r="AQ414" s="122"/>
      <c r="AR414" s="122"/>
      <c r="AS414" s="122"/>
      <c r="AT414" s="112"/>
      <c r="AU414" s="112"/>
      <c r="AV414" s="112"/>
      <c r="AW414" s="112"/>
      <c r="AX414" s="112"/>
      <c r="AY414" s="112"/>
      <c r="AZ414" s="112"/>
      <c r="BA414" s="112"/>
      <c r="BB414" s="112"/>
      <c r="BC414" s="112"/>
      <c r="BD414" s="112"/>
      <c r="BE414" s="112"/>
      <c r="BF414" s="112"/>
      <c r="BG414" s="112"/>
      <c r="BH414" s="112"/>
      <c r="BI414" s="112"/>
      <c r="BJ414" s="112"/>
      <c r="BK414" s="112"/>
      <c r="BL414" s="112"/>
      <c r="BM414" s="112"/>
      <c r="BN414" s="112"/>
      <c r="BO414" s="112"/>
      <c r="BP414" s="112"/>
      <c r="BQ414" s="112"/>
      <c r="BR414" s="112"/>
      <c r="BS414" s="112"/>
      <c r="BT414" s="112"/>
      <c r="BU414" s="112"/>
      <c r="BV414" s="112"/>
      <c r="BW414" s="112"/>
      <c r="BX414" s="112"/>
      <c r="BY414" s="112"/>
      <c r="BZ414" s="112"/>
      <c r="CA414" s="112"/>
      <c r="CB414" s="112"/>
      <c r="CC414" s="112"/>
      <c r="CD414" s="112"/>
      <c r="CE414" s="112"/>
    </row>
    <row r="415" spans="1:8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  <c r="AB415" s="122"/>
      <c r="AC415" s="122"/>
      <c r="AD415" s="122"/>
      <c r="AE415" s="122"/>
      <c r="AF415" s="122"/>
      <c r="AG415" s="122"/>
      <c r="AH415" s="122"/>
      <c r="AI415" s="122"/>
      <c r="AJ415" s="122"/>
      <c r="AK415" s="122"/>
      <c r="AL415" s="122"/>
      <c r="AM415" s="122"/>
      <c r="AN415" s="122"/>
      <c r="AO415" s="122"/>
      <c r="AP415" s="122"/>
      <c r="AQ415" s="122"/>
      <c r="AR415" s="122"/>
      <c r="AS415" s="122"/>
      <c r="AT415" s="112"/>
      <c r="AU415" s="112"/>
      <c r="AV415" s="112"/>
      <c r="AW415" s="112"/>
      <c r="AX415" s="112"/>
      <c r="AY415" s="112"/>
      <c r="AZ415" s="112"/>
      <c r="BA415" s="112"/>
      <c r="BB415" s="112"/>
      <c r="BC415" s="112"/>
      <c r="BD415" s="112"/>
      <c r="BE415" s="112"/>
      <c r="BF415" s="112"/>
      <c r="BG415" s="112"/>
      <c r="BH415" s="112"/>
      <c r="BI415" s="112"/>
      <c r="BJ415" s="112"/>
      <c r="BK415" s="112"/>
      <c r="BL415" s="112"/>
      <c r="BM415" s="112"/>
      <c r="BN415" s="112"/>
      <c r="BO415" s="112"/>
      <c r="BP415" s="112"/>
      <c r="BQ415" s="112"/>
      <c r="BR415" s="112"/>
      <c r="BS415" s="112"/>
      <c r="BT415" s="112"/>
      <c r="BU415" s="112"/>
      <c r="BV415" s="112"/>
      <c r="BW415" s="112"/>
      <c r="BX415" s="112"/>
      <c r="BY415" s="112"/>
      <c r="BZ415" s="112"/>
      <c r="CA415" s="112"/>
      <c r="CB415" s="112"/>
      <c r="CC415" s="112"/>
      <c r="CD415" s="112"/>
      <c r="CE415" s="112"/>
    </row>
    <row r="416" spans="1:8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  <c r="AB416" s="122"/>
      <c r="AC416" s="122"/>
      <c r="AD416" s="122"/>
      <c r="AE416" s="122"/>
      <c r="AF416" s="122"/>
      <c r="AG416" s="122"/>
      <c r="AH416" s="122"/>
      <c r="AI416" s="122"/>
      <c r="AJ416" s="122"/>
      <c r="AK416" s="122"/>
      <c r="AL416" s="122"/>
      <c r="AM416" s="122"/>
      <c r="AN416" s="122"/>
      <c r="AO416" s="122"/>
      <c r="AP416" s="122"/>
      <c r="AQ416" s="122"/>
      <c r="AR416" s="122"/>
      <c r="AS416" s="122"/>
      <c r="AT416" s="112"/>
      <c r="AU416" s="112"/>
      <c r="AV416" s="112"/>
      <c r="AW416" s="112"/>
      <c r="AX416" s="112"/>
      <c r="AY416" s="112"/>
      <c r="AZ416" s="112"/>
      <c r="BA416" s="112"/>
      <c r="BB416" s="112"/>
      <c r="BC416" s="112"/>
      <c r="BD416" s="112"/>
      <c r="BE416" s="112"/>
      <c r="BF416" s="112"/>
      <c r="BG416" s="112"/>
      <c r="BH416" s="112"/>
      <c r="BI416" s="112"/>
      <c r="BJ416" s="112"/>
      <c r="BK416" s="112"/>
      <c r="BL416" s="112"/>
      <c r="BM416" s="112"/>
      <c r="BN416" s="112"/>
      <c r="BO416" s="112"/>
      <c r="BP416" s="112"/>
      <c r="BQ416" s="112"/>
      <c r="BR416" s="112"/>
      <c r="BS416" s="112"/>
      <c r="BT416" s="112"/>
      <c r="BU416" s="112"/>
      <c r="BV416" s="112"/>
      <c r="BW416" s="112"/>
      <c r="BX416" s="112"/>
      <c r="BY416" s="112"/>
      <c r="BZ416" s="112"/>
      <c r="CA416" s="112"/>
      <c r="CB416" s="112"/>
      <c r="CC416" s="112"/>
      <c r="CD416" s="112"/>
      <c r="CE416" s="112"/>
    </row>
    <row r="417" spans="1:8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  <c r="AB417" s="122"/>
      <c r="AC417" s="122"/>
      <c r="AD417" s="122"/>
      <c r="AE417" s="122"/>
      <c r="AF417" s="122"/>
      <c r="AG417" s="122"/>
      <c r="AH417" s="122"/>
      <c r="AI417" s="122"/>
      <c r="AJ417" s="122"/>
      <c r="AK417" s="122"/>
      <c r="AL417" s="122"/>
      <c r="AM417" s="122"/>
      <c r="AN417" s="122"/>
      <c r="AO417" s="122"/>
      <c r="AP417" s="122"/>
      <c r="AQ417" s="122"/>
      <c r="AR417" s="122"/>
      <c r="AS417" s="122"/>
      <c r="AT417" s="112"/>
      <c r="AU417" s="112"/>
      <c r="AV417" s="112"/>
      <c r="AW417" s="112"/>
      <c r="AX417" s="112"/>
      <c r="AY417" s="112"/>
      <c r="AZ417" s="112"/>
      <c r="BA417" s="112"/>
      <c r="BB417" s="112"/>
      <c r="BC417" s="112"/>
      <c r="BD417" s="112"/>
      <c r="BE417" s="112"/>
      <c r="BF417" s="112"/>
      <c r="BG417" s="112"/>
      <c r="BH417" s="112"/>
      <c r="BI417" s="112"/>
      <c r="BJ417" s="112"/>
      <c r="BK417" s="112"/>
      <c r="BL417" s="112"/>
      <c r="BM417" s="112"/>
      <c r="BN417" s="112"/>
      <c r="BO417" s="112"/>
      <c r="BP417" s="112"/>
      <c r="BQ417" s="112"/>
      <c r="BR417" s="112"/>
      <c r="BS417" s="112"/>
      <c r="BT417" s="112"/>
      <c r="BU417" s="112"/>
      <c r="BV417" s="112"/>
      <c r="BW417" s="112"/>
      <c r="BX417" s="112"/>
      <c r="BY417" s="112"/>
      <c r="BZ417" s="112"/>
      <c r="CA417" s="112"/>
      <c r="CB417" s="112"/>
      <c r="CC417" s="112"/>
      <c r="CD417" s="112"/>
      <c r="CE417" s="112"/>
    </row>
    <row r="418" spans="1:8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  <c r="AB418" s="122"/>
      <c r="AC418" s="122"/>
      <c r="AD418" s="122"/>
      <c r="AE418" s="122"/>
      <c r="AF418" s="122"/>
      <c r="AG418" s="122"/>
      <c r="AH418" s="122"/>
      <c r="AI418" s="122"/>
      <c r="AJ418" s="122"/>
      <c r="AK418" s="122"/>
      <c r="AL418" s="122"/>
      <c r="AM418" s="122"/>
      <c r="AN418" s="122"/>
      <c r="AO418" s="122"/>
      <c r="AP418" s="122"/>
      <c r="AQ418" s="122"/>
      <c r="AR418" s="122"/>
      <c r="AS418" s="122"/>
      <c r="AT418" s="112"/>
      <c r="AU418" s="112"/>
      <c r="AV418" s="112"/>
      <c r="AW418" s="112"/>
      <c r="AX418" s="112"/>
      <c r="AY418" s="112"/>
      <c r="AZ418" s="112"/>
      <c r="BA418" s="112"/>
      <c r="BB418" s="112"/>
      <c r="BC418" s="112"/>
      <c r="BD418" s="112"/>
      <c r="BE418" s="112"/>
      <c r="BF418" s="112"/>
      <c r="BG418" s="112"/>
      <c r="BH418" s="112"/>
      <c r="BI418" s="112"/>
      <c r="BJ418" s="112"/>
      <c r="BK418" s="112"/>
      <c r="BL418" s="112"/>
      <c r="BM418" s="112"/>
      <c r="BN418" s="112"/>
      <c r="BO418" s="112"/>
      <c r="BP418" s="112"/>
      <c r="BQ418" s="112"/>
      <c r="BR418" s="112"/>
      <c r="BS418" s="112"/>
      <c r="BT418" s="112"/>
      <c r="BU418" s="112"/>
      <c r="BV418" s="112"/>
      <c r="BW418" s="112"/>
      <c r="BX418" s="112"/>
      <c r="BY418" s="112"/>
      <c r="BZ418" s="112"/>
      <c r="CA418" s="112"/>
      <c r="CB418" s="112"/>
      <c r="CC418" s="112"/>
      <c r="CD418" s="112"/>
      <c r="CE418" s="112"/>
    </row>
    <row r="419" spans="1:8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  <c r="AB419" s="122"/>
      <c r="AC419" s="122"/>
      <c r="AD419" s="122"/>
      <c r="AE419" s="122"/>
      <c r="AF419" s="122"/>
      <c r="AG419" s="122"/>
      <c r="AH419" s="122"/>
      <c r="AI419" s="122"/>
      <c r="AJ419" s="122"/>
      <c r="AK419" s="122"/>
      <c r="AL419" s="122"/>
      <c r="AM419" s="122"/>
      <c r="AN419" s="122"/>
      <c r="AO419" s="122"/>
      <c r="AP419" s="122"/>
      <c r="AQ419" s="122"/>
      <c r="AR419" s="122"/>
      <c r="AS419" s="122"/>
      <c r="AT419" s="112"/>
      <c r="AU419" s="112"/>
      <c r="AV419" s="112"/>
      <c r="AW419" s="112"/>
      <c r="AX419" s="112"/>
      <c r="AY419" s="112"/>
      <c r="AZ419" s="112"/>
      <c r="BA419" s="112"/>
      <c r="BB419" s="112"/>
      <c r="BC419" s="112"/>
      <c r="BD419" s="112"/>
      <c r="BE419" s="112"/>
      <c r="BF419" s="112"/>
      <c r="BG419" s="112"/>
      <c r="BH419" s="112"/>
      <c r="BI419" s="112"/>
      <c r="BJ419" s="112"/>
      <c r="BK419" s="112"/>
      <c r="BL419" s="112"/>
      <c r="BM419" s="112"/>
      <c r="BN419" s="112"/>
      <c r="BO419" s="112"/>
      <c r="BP419" s="112"/>
      <c r="BQ419" s="112"/>
      <c r="BR419" s="112"/>
      <c r="BS419" s="112"/>
      <c r="BT419" s="112"/>
      <c r="BU419" s="112"/>
      <c r="BV419" s="112"/>
      <c r="BW419" s="112"/>
      <c r="BX419" s="112"/>
      <c r="BY419" s="112"/>
      <c r="BZ419" s="112"/>
      <c r="CA419" s="112"/>
      <c r="CB419" s="112"/>
      <c r="CC419" s="112"/>
      <c r="CD419" s="112"/>
      <c r="CE419" s="112"/>
    </row>
    <row r="420" spans="1:8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  <c r="AB420" s="122"/>
      <c r="AC420" s="122"/>
      <c r="AD420" s="122"/>
      <c r="AE420" s="122"/>
      <c r="AF420" s="122"/>
      <c r="AG420" s="122"/>
      <c r="AH420" s="122"/>
      <c r="AI420" s="122"/>
      <c r="AJ420" s="122"/>
      <c r="AK420" s="122"/>
      <c r="AL420" s="122"/>
      <c r="AM420" s="122"/>
      <c r="AN420" s="122"/>
      <c r="AO420" s="122"/>
      <c r="AP420" s="122"/>
      <c r="AQ420" s="122"/>
      <c r="AR420" s="122"/>
      <c r="AS420" s="122"/>
      <c r="AT420" s="112"/>
      <c r="AU420" s="112"/>
      <c r="AV420" s="112"/>
      <c r="AW420" s="112"/>
      <c r="AX420" s="112"/>
      <c r="AY420" s="112"/>
      <c r="AZ420" s="112"/>
      <c r="BA420" s="112"/>
      <c r="BB420" s="112"/>
      <c r="BC420" s="112"/>
      <c r="BD420" s="112"/>
      <c r="BE420" s="112"/>
      <c r="BF420" s="112"/>
      <c r="BG420" s="112"/>
      <c r="BH420" s="112"/>
      <c r="BI420" s="112"/>
      <c r="BJ420" s="112"/>
      <c r="BK420" s="112"/>
      <c r="BL420" s="112"/>
      <c r="BM420" s="112"/>
      <c r="BN420" s="112"/>
      <c r="BO420" s="112"/>
      <c r="BP420" s="112"/>
      <c r="BQ420" s="112"/>
      <c r="BR420" s="112"/>
      <c r="BS420" s="112"/>
      <c r="BT420" s="112"/>
      <c r="BU420" s="112"/>
      <c r="BV420" s="112"/>
      <c r="BW420" s="112"/>
      <c r="BX420" s="112"/>
      <c r="BY420" s="112"/>
      <c r="BZ420" s="112"/>
      <c r="CA420" s="112"/>
      <c r="CB420" s="112"/>
      <c r="CC420" s="112"/>
      <c r="CD420" s="112"/>
      <c r="CE420" s="112"/>
    </row>
    <row r="421" spans="1:8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  <c r="AB421" s="122"/>
      <c r="AC421" s="122"/>
      <c r="AD421" s="122"/>
      <c r="AE421" s="122"/>
      <c r="AF421" s="122"/>
      <c r="AG421" s="122"/>
      <c r="AH421" s="122"/>
      <c r="AI421" s="122"/>
      <c r="AJ421" s="122"/>
      <c r="AK421" s="122"/>
      <c r="AL421" s="122"/>
      <c r="AM421" s="122"/>
      <c r="AN421" s="122"/>
      <c r="AO421" s="122"/>
      <c r="AP421" s="122"/>
      <c r="AQ421" s="122"/>
      <c r="AR421" s="122"/>
      <c r="AS421" s="122"/>
      <c r="AT421" s="112"/>
      <c r="AU421" s="112"/>
      <c r="AV421" s="112"/>
      <c r="AW421" s="112"/>
      <c r="AX421" s="112"/>
      <c r="AY421" s="112"/>
      <c r="AZ421" s="112"/>
      <c r="BA421" s="112"/>
      <c r="BB421" s="112"/>
      <c r="BC421" s="112"/>
      <c r="BD421" s="112"/>
      <c r="BE421" s="112"/>
      <c r="BF421" s="112"/>
      <c r="BG421" s="112"/>
      <c r="BH421" s="112"/>
      <c r="BI421" s="112"/>
      <c r="BJ421" s="112"/>
      <c r="BK421" s="112"/>
      <c r="BL421" s="112"/>
      <c r="BM421" s="112"/>
      <c r="BN421" s="112"/>
      <c r="BO421" s="112"/>
      <c r="BP421" s="112"/>
      <c r="BQ421" s="112"/>
      <c r="BR421" s="112"/>
      <c r="BS421" s="112"/>
      <c r="BT421" s="112"/>
      <c r="BU421" s="112"/>
      <c r="BV421" s="112"/>
      <c r="BW421" s="112"/>
      <c r="BX421" s="112"/>
      <c r="BY421" s="112"/>
      <c r="BZ421" s="112"/>
      <c r="CA421" s="112"/>
      <c r="CB421" s="112"/>
      <c r="CC421" s="112"/>
      <c r="CD421" s="112"/>
      <c r="CE421" s="112"/>
    </row>
    <row r="422" spans="1:8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  <c r="AB422" s="122"/>
      <c r="AC422" s="122"/>
      <c r="AD422" s="122"/>
      <c r="AE422" s="122"/>
      <c r="AF422" s="122"/>
      <c r="AG422" s="122"/>
      <c r="AH422" s="122"/>
      <c r="AI422" s="122"/>
      <c r="AJ422" s="122"/>
      <c r="AK422" s="122"/>
      <c r="AL422" s="122"/>
      <c r="AM422" s="122"/>
      <c r="AN422" s="122"/>
      <c r="AO422" s="122"/>
      <c r="AP422" s="122"/>
      <c r="AQ422" s="122"/>
      <c r="AR422" s="122"/>
      <c r="AS422" s="122"/>
      <c r="AT422" s="112"/>
      <c r="AU422" s="112"/>
      <c r="AV422" s="112"/>
      <c r="AW422" s="112"/>
      <c r="AX422" s="112"/>
      <c r="AY422" s="112"/>
      <c r="AZ422" s="112"/>
      <c r="BA422" s="112"/>
      <c r="BB422" s="112"/>
      <c r="BC422" s="112"/>
      <c r="BD422" s="112"/>
      <c r="BE422" s="112"/>
      <c r="BF422" s="112"/>
      <c r="BG422" s="112"/>
      <c r="BH422" s="112"/>
      <c r="BI422" s="112"/>
      <c r="BJ422" s="112"/>
      <c r="BK422" s="112"/>
      <c r="BL422" s="112"/>
      <c r="BM422" s="112"/>
      <c r="BN422" s="112"/>
      <c r="BO422" s="112"/>
      <c r="BP422" s="112"/>
      <c r="BQ422" s="112"/>
      <c r="BR422" s="112"/>
      <c r="BS422" s="112"/>
      <c r="BT422" s="112"/>
      <c r="BU422" s="112"/>
      <c r="BV422" s="112"/>
      <c r="BW422" s="112"/>
      <c r="BX422" s="112"/>
      <c r="BY422" s="112"/>
      <c r="BZ422" s="112"/>
      <c r="CA422" s="112"/>
      <c r="CB422" s="112"/>
      <c r="CC422" s="112"/>
      <c r="CD422" s="112"/>
      <c r="CE422" s="112"/>
    </row>
    <row r="423" spans="1:8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  <c r="AB423" s="122"/>
      <c r="AC423" s="122"/>
      <c r="AD423" s="122"/>
      <c r="AE423" s="122"/>
      <c r="AF423" s="122"/>
      <c r="AG423" s="122"/>
      <c r="AH423" s="122"/>
      <c r="AI423" s="122"/>
      <c r="AJ423" s="122"/>
      <c r="AK423" s="122"/>
      <c r="AL423" s="122"/>
      <c r="AM423" s="122"/>
      <c r="AN423" s="122"/>
      <c r="AO423" s="122"/>
      <c r="AP423" s="122"/>
      <c r="AQ423" s="122"/>
      <c r="AR423" s="122"/>
      <c r="AS423" s="122"/>
      <c r="AT423" s="112"/>
      <c r="AU423" s="112"/>
      <c r="AV423" s="112"/>
      <c r="AW423" s="112"/>
      <c r="AX423" s="112"/>
      <c r="AY423" s="112"/>
      <c r="AZ423" s="112"/>
      <c r="BA423" s="112"/>
      <c r="BB423" s="112"/>
      <c r="BC423" s="112"/>
      <c r="BD423" s="112"/>
      <c r="BE423" s="112"/>
      <c r="BF423" s="112"/>
      <c r="BG423" s="112"/>
      <c r="BH423" s="112"/>
      <c r="BI423" s="112"/>
      <c r="BJ423" s="112"/>
      <c r="BK423" s="112"/>
      <c r="BL423" s="112"/>
      <c r="BM423" s="112"/>
      <c r="BN423" s="112"/>
      <c r="BO423" s="112"/>
      <c r="BP423" s="112"/>
      <c r="BQ423" s="112"/>
      <c r="BR423" s="112"/>
      <c r="BS423" s="112"/>
      <c r="BT423" s="112"/>
      <c r="BU423" s="112"/>
      <c r="BV423" s="112"/>
      <c r="BW423" s="112"/>
      <c r="BX423" s="112"/>
      <c r="BY423" s="112"/>
      <c r="BZ423" s="112"/>
      <c r="CA423" s="112"/>
      <c r="CB423" s="112"/>
      <c r="CC423" s="112"/>
      <c r="CD423" s="112"/>
      <c r="CE423" s="112"/>
    </row>
    <row r="424" spans="1:8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  <c r="AB424" s="122"/>
      <c r="AC424" s="122"/>
      <c r="AD424" s="122"/>
      <c r="AE424" s="122"/>
      <c r="AF424" s="122"/>
      <c r="AG424" s="122"/>
      <c r="AH424" s="122"/>
      <c r="AI424" s="122"/>
      <c r="AJ424" s="122"/>
      <c r="AK424" s="122"/>
      <c r="AL424" s="122"/>
      <c r="AM424" s="122"/>
      <c r="AN424" s="122"/>
      <c r="AO424" s="122"/>
      <c r="AP424" s="122"/>
      <c r="AQ424" s="122"/>
      <c r="AR424" s="122"/>
      <c r="AS424" s="122"/>
      <c r="AT424" s="112"/>
      <c r="AU424" s="112"/>
      <c r="AV424" s="112"/>
      <c r="AW424" s="112"/>
      <c r="AX424" s="112"/>
      <c r="AY424" s="112"/>
      <c r="AZ424" s="112"/>
      <c r="BA424" s="112"/>
      <c r="BB424" s="112"/>
      <c r="BC424" s="112"/>
      <c r="BD424" s="112"/>
      <c r="BE424" s="112"/>
      <c r="BF424" s="112"/>
      <c r="BG424" s="112"/>
      <c r="BH424" s="112"/>
      <c r="BI424" s="112"/>
      <c r="BJ424" s="112"/>
      <c r="BK424" s="112"/>
      <c r="BL424" s="112"/>
      <c r="BM424" s="112"/>
      <c r="BN424" s="112"/>
      <c r="BO424" s="112"/>
      <c r="BP424" s="112"/>
      <c r="BQ424" s="112"/>
      <c r="BR424" s="112"/>
      <c r="BS424" s="112"/>
      <c r="BT424" s="112"/>
      <c r="BU424" s="112"/>
      <c r="BV424" s="112"/>
      <c r="BW424" s="112"/>
      <c r="BX424" s="112"/>
      <c r="BY424" s="112"/>
      <c r="BZ424" s="112"/>
      <c r="CA424" s="112"/>
      <c r="CB424" s="112"/>
      <c r="CC424" s="112"/>
      <c r="CD424" s="112"/>
      <c r="CE424" s="112"/>
    </row>
    <row r="425" spans="1:8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  <c r="AB425" s="122"/>
      <c r="AC425" s="122"/>
      <c r="AD425" s="122"/>
      <c r="AE425" s="122"/>
      <c r="AF425" s="122"/>
      <c r="AG425" s="122"/>
      <c r="AH425" s="122"/>
      <c r="AI425" s="122"/>
      <c r="AJ425" s="122"/>
      <c r="AK425" s="122"/>
      <c r="AL425" s="122"/>
      <c r="AM425" s="122"/>
      <c r="AN425" s="122"/>
      <c r="AO425" s="122"/>
      <c r="AP425" s="122"/>
      <c r="AQ425" s="122"/>
      <c r="AR425" s="122"/>
      <c r="AS425" s="122"/>
      <c r="AT425" s="112"/>
      <c r="AU425" s="112"/>
      <c r="AV425" s="112"/>
      <c r="AW425" s="112"/>
      <c r="AX425" s="112"/>
      <c r="AY425" s="112"/>
      <c r="AZ425" s="112"/>
      <c r="BA425" s="112"/>
      <c r="BB425" s="112"/>
      <c r="BC425" s="112"/>
      <c r="BD425" s="112"/>
      <c r="BE425" s="112"/>
      <c r="BF425" s="112"/>
      <c r="BG425" s="112"/>
      <c r="BH425" s="112"/>
      <c r="BI425" s="112"/>
      <c r="BJ425" s="112"/>
      <c r="BK425" s="112"/>
      <c r="BL425" s="112"/>
      <c r="BM425" s="112"/>
      <c r="BN425" s="112"/>
      <c r="BO425" s="112"/>
      <c r="BP425" s="112"/>
      <c r="BQ425" s="112"/>
      <c r="BR425" s="112"/>
      <c r="BS425" s="112"/>
      <c r="BT425" s="112"/>
      <c r="BU425" s="112"/>
      <c r="BV425" s="112"/>
      <c r="BW425" s="112"/>
      <c r="BX425" s="112"/>
      <c r="BY425" s="112"/>
      <c r="BZ425" s="112"/>
      <c r="CA425" s="112"/>
      <c r="CB425" s="112"/>
      <c r="CC425" s="112"/>
      <c r="CD425" s="112"/>
      <c r="CE425" s="112"/>
    </row>
    <row r="426" spans="1:8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  <c r="AB426" s="122"/>
      <c r="AC426" s="122"/>
      <c r="AD426" s="122"/>
      <c r="AE426" s="122"/>
      <c r="AF426" s="122"/>
      <c r="AG426" s="122"/>
      <c r="AH426" s="122"/>
      <c r="AI426" s="122"/>
      <c r="AJ426" s="122"/>
      <c r="AK426" s="122"/>
      <c r="AL426" s="122"/>
      <c r="AM426" s="122"/>
      <c r="AN426" s="122"/>
      <c r="AO426" s="122"/>
      <c r="AP426" s="122"/>
      <c r="AQ426" s="122"/>
      <c r="AR426" s="122"/>
      <c r="AS426" s="122"/>
      <c r="AT426" s="112"/>
      <c r="AU426" s="112"/>
      <c r="AV426" s="112"/>
      <c r="AW426" s="112"/>
      <c r="AX426" s="112"/>
      <c r="AY426" s="112"/>
      <c r="AZ426" s="112"/>
      <c r="BA426" s="112"/>
      <c r="BB426" s="112"/>
      <c r="BC426" s="112"/>
      <c r="BD426" s="112"/>
      <c r="BE426" s="112"/>
      <c r="BF426" s="112"/>
      <c r="BG426" s="112"/>
      <c r="BH426" s="112"/>
      <c r="BI426" s="112"/>
      <c r="BJ426" s="112"/>
      <c r="BK426" s="112"/>
      <c r="BL426" s="112"/>
      <c r="BM426" s="112"/>
      <c r="BN426" s="112"/>
      <c r="BO426" s="112"/>
      <c r="BP426" s="112"/>
      <c r="BQ426" s="112"/>
      <c r="BR426" s="112"/>
      <c r="BS426" s="112"/>
      <c r="BT426" s="112"/>
      <c r="BU426" s="112"/>
      <c r="BV426" s="112"/>
      <c r="BW426" s="112"/>
      <c r="BX426" s="112"/>
      <c r="BY426" s="112"/>
      <c r="BZ426" s="112"/>
      <c r="CA426" s="112"/>
      <c r="CB426" s="112"/>
      <c r="CC426" s="112"/>
      <c r="CD426" s="112"/>
      <c r="CE426" s="112"/>
    </row>
    <row r="427" spans="1:8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  <c r="AB427" s="122"/>
      <c r="AC427" s="122"/>
      <c r="AD427" s="122"/>
      <c r="AE427" s="122"/>
      <c r="AF427" s="122"/>
      <c r="AG427" s="122"/>
      <c r="AH427" s="122"/>
      <c r="AI427" s="122"/>
      <c r="AJ427" s="122"/>
      <c r="AK427" s="122"/>
      <c r="AL427" s="122"/>
      <c r="AM427" s="122"/>
      <c r="AN427" s="122"/>
      <c r="AO427" s="122"/>
      <c r="AP427" s="122"/>
      <c r="AQ427" s="122"/>
      <c r="AR427" s="122"/>
      <c r="AS427" s="122"/>
      <c r="AT427" s="112"/>
      <c r="AU427" s="112"/>
      <c r="AV427" s="112"/>
      <c r="AW427" s="112"/>
      <c r="AX427" s="112"/>
      <c r="AY427" s="112"/>
      <c r="AZ427" s="112"/>
      <c r="BA427" s="112"/>
      <c r="BB427" s="112"/>
      <c r="BC427" s="112"/>
      <c r="BD427" s="112"/>
      <c r="BE427" s="112"/>
      <c r="BF427" s="112"/>
      <c r="BG427" s="112"/>
      <c r="BH427" s="112"/>
      <c r="BI427" s="112"/>
      <c r="BJ427" s="112"/>
      <c r="BK427" s="112"/>
      <c r="BL427" s="112"/>
      <c r="BM427" s="112"/>
      <c r="BN427" s="112"/>
      <c r="BO427" s="112"/>
      <c r="BP427" s="112"/>
      <c r="BQ427" s="112"/>
      <c r="BR427" s="112"/>
      <c r="BS427" s="112"/>
      <c r="BT427" s="112"/>
      <c r="BU427" s="112"/>
      <c r="BV427" s="112"/>
      <c r="BW427" s="112"/>
      <c r="BX427" s="112"/>
      <c r="BY427" s="112"/>
      <c r="BZ427" s="112"/>
      <c r="CA427" s="112"/>
      <c r="CB427" s="112"/>
      <c r="CC427" s="112"/>
      <c r="CD427" s="112"/>
      <c r="CE427" s="112"/>
    </row>
    <row r="428" spans="1:8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  <c r="AB428" s="122"/>
      <c r="AC428" s="122"/>
      <c r="AD428" s="122"/>
      <c r="AE428" s="122"/>
      <c r="AF428" s="122"/>
      <c r="AG428" s="122"/>
      <c r="AH428" s="122"/>
      <c r="AI428" s="122"/>
      <c r="AJ428" s="122"/>
      <c r="AK428" s="122"/>
      <c r="AL428" s="122"/>
      <c r="AM428" s="122"/>
      <c r="AN428" s="122"/>
      <c r="AO428" s="122"/>
      <c r="AP428" s="122"/>
      <c r="AQ428" s="122"/>
      <c r="AR428" s="122"/>
      <c r="AS428" s="122"/>
      <c r="AT428" s="112"/>
      <c r="AU428" s="112"/>
      <c r="AV428" s="112"/>
      <c r="AW428" s="112"/>
      <c r="AX428" s="112"/>
      <c r="AY428" s="112"/>
      <c r="AZ428" s="112"/>
      <c r="BA428" s="112"/>
      <c r="BB428" s="112"/>
      <c r="BC428" s="112"/>
      <c r="BD428" s="112"/>
      <c r="BE428" s="112"/>
      <c r="BF428" s="112"/>
      <c r="BG428" s="112"/>
      <c r="BH428" s="112"/>
      <c r="BI428" s="112"/>
      <c r="BJ428" s="112"/>
      <c r="BK428" s="112"/>
      <c r="BL428" s="112"/>
      <c r="BM428" s="112"/>
      <c r="BN428" s="112"/>
      <c r="BO428" s="112"/>
      <c r="BP428" s="112"/>
      <c r="BQ428" s="112"/>
      <c r="BR428" s="112"/>
      <c r="BS428" s="112"/>
      <c r="BT428" s="112"/>
      <c r="BU428" s="112"/>
      <c r="BV428" s="112"/>
      <c r="BW428" s="112"/>
      <c r="BX428" s="112"/>
      <c r="BY428" s="112"/>
      <c r="BZ428" s="112"/>
      <c r="CA428" s="112"/>
      <c r="CB428" s="112"/>
      <c r="CC428" s="112"/>
      <c r="CD428" s="112"/>
      <c r="CE428" s="112"/>
    </row>
    <row r="429" spans="1:8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  <c r="AB429" s="122"/>
      <c r="AC429" s="122"/>
      <c r="AD429" s="122"/>
      <c r="AE429" s="122"/>
      <c r="AF429" s="122"/>
      <c r="AG429" s="122"/>
      <c r="AH429" s="122"/>
      <c r="AI429" s="122"/>
      <c r="AJ429" s="122"/>
      <c r="AK429" s="122"/>
      <c r="AL429" s="122"/>
      <c r="AM429" s="122"/>
      <c r="AN429" s="122"/>
      <c r="AO429" s="122"/>
      <c r="AP429" s="122"/>
      <c r="AQ429" s="122"/>
      <c r="AR429" s="122"/>
      <c r="AS429" s="122"/>
      <c r="AT429" s="112"/>
      <c r="AU429" s="112"/>
      <c r="AV429" s="112"/>
      <c r="AW429" s="112"/>
      <c r="AX429" s="112"/>
      <c r="AY429" s="112"/>
      <c r="AZ429" s="112"/>
      <c r="BA429" s="112"/>
      <c r="BB429" s="112"/>
      <c r="BC429" s="112"/>
      <c r="BD429" s="112"/>
      <c r="BE429" s="112"/>
      <c r="BF429" s="112"/>
      <c r="BG429" s="112"/>
      <c r="BH429" s="112"/>
      <c r="BI429" s="112"/>
      <c r="BJ429" s="112"/>
      <c r="BK429" s="112"/>
      <c r="BL429" s="112"/>
      <c r="BM429" s="112"/>
      <c r="BN429" s="112"/>
      <c r="BO429" s="112"/>
      <c r="BP429" s="112"/>
      <c r="BQ429" s="112"/>
      <c r="BR429" s="112"/>
      <c r="BS429" s="112"/>
      <c r="BT429" s="112"/>
      <c r="BU429" s="112"/>
      <c r="BV429" s="112"/>
      <c r="BW429" s="112"/>
      <c r="BX429" s="112"/>
      <c r="BY429" s="112"/>
      <c r="BZ429" s="112"/>
      <c r="CA429" s="112"/>
      <c r="CB429" s="112"/>
      <c r="CC429" s="112"/>
      <c r="CD429" s="112"/>
      <c r="CE429" s="112"/>
    </row>
    <row r="430" spans="1:8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  <c r="AB430" s="122"/>
      <c r="AC430" s="122"/>
      <c r="AD430" s="122"/>
      <c r="AE430" s="122"/>
      <c r="AF430" s="122"/>
      <c r="AG430" s="122"/>
      <c r="AH430" s="122"/>
      <c r="AI430" s="122"/>
      <c r="AJ430" s="122"/>
      <c r="AK430" s="122"/>
      <c r="AL430" s="122"/>
      <c r="AM430" s="122"/>
      <c r="AN430" s="122"/>
      <c r="AO430" s="122"/>
      <c r="AP430" s="122"/>
      <c r="AQ430" s="122"/>
      <c r="AR430" s="122"/>
      <c r="AS430" s="122"/>
      <c r="AT430" s="112"/>
      <c r="AU430" s="112"/>
      <c r="AV430" s="112"/>
      <c r="AW430" s="112"/>
      <c r="AX430" s="112"/>
      <c r="AY430" s="112"/>
      <c r="AZ430" s="112"/>
      <c r="BA430" s="112"/>
      <c r="BB430" s="112"/>
      <c r="BC430" s="112"/>
      <c r="BD430" s="112"/>
      <c r="BE430" s="112"/>
      <c r="BF430" s="112"/>
      <c r="BG430" s="112"/>
      <c r="BH430" s="112"/>
      <c r="BI430" s="112"/>
      <c r="BJ430" s="112"/>
      <c r="BK430" s="112"/>
      <c r="BL430" s="112"/>
      <c r="BM430" s="112"/>
      <c r="BN430" s="112"/>
      <c r="BO430" s="112"/>
      <c r="BP430" s="112"/>
      <c r="BQ430" s="112"/>
      <c r="BR430" s="112"/>
      <c r="BS430" s="112"/>
      <c r="BT430" s="112"/>
      <c r="BU430" s="112"/>
      <c r="BV430" s="112"/>
      <c r="BW430" s="112"/>
      <c r="BX430" s="112"/>
      <c r="BY430" s="112"/>
      <c r="BZ430" s="112"/>
      <c r="CA430" s="112"/>
      <c r="CB430" s="112"/>
      <c r="CC430" s="112"/>
      <c r="CD430" s="112"/>
      <c r="CE430" s="112"/>
    </row>
    <row r="431" spans="1:8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  <c r="AN431" s="122"/>
      <c r="AO431" s="122"/>
      <c r="AP431" s="122"/>
      <c r="AQ431" s="122"/>
      <c r="AR431" s="122"/>
      <c r="AS431" s="122"/>
      <c r="AT431" s="112"/>
      <c r="AU431" s="112"/>
      <c r="AV431" s="112"/>
      <c r="AW431" s="112"/>
      <c r="AX431" s="112"/>
      <c r="AY431" s="112"/>
      <c r="AZ431" s="112"/>
      <c r="BA431" s="112"/>
      <c r="BB431" s="112"/>
      <c r="BC431" s="112"/>
      <c r="BD431" s="112"/>
      <c r="BE431" s="112"/>
      <c r="BF431" s="112"/>
      <c r="BG431" s="112"/>
      <c r="BH431" s="112"/>
      <c r="BI431" s="112"/>
      <c r="BJ431" s="112"/>
      <c r="BK431" s="112"/>
      <c r="BL431" s="112"/>
      <c r="BM431" s="112"/>
      <c r="BN431" s="112"/>
      <c r="BO431" s="112"/>
      <c r="BP431" s="112"/>
      <c r="BQ431" s="112"/>
      <c r="BR431" s="112"/>
      <c r="BS431" s="112"/>
      <c r="BT431" s="112"/>
      <c r="BU431" s="112"/>
      <c r="BV431" s="112"/>
      <c r="BW431" s="112"/>
      <c r="BX431" s="112"/>
      <c r="BY431" s="112"/>
      <c r="BZ431" s="112"/>
      <c r="CA431" s="112"/>
      <c r="CB431" s="112"/>
      <c r="CC431" s="112"/>
      <c r="CD431" s="112"/>
      <c r="CE431" s="112"/>
    </row>
    <row r="432" spans="1:8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  <c r="AN432" s="122"/>
      <c r="AO432" s="122"/>
      <c r="AP432" s="122"/>
      <c r="AQ432" s="122"/>
      <c r="AR432" s="122"/>
      <c r="AS432" s="122"/>
      <c r="AT432" s="112"/>
      <c r="AU432" s="112"/>
      <c r="AV432" s="112"/>
      <c r="AW432" s="112"/>
      <c r="AX432" s="112"/>
      <c r="AY432" s="112"/>
      <c r="AZ432" s="112"/>
      <c r="BA432" s="112"/>
      <c r="BB432" s="112"/>
      <c r="BC432" s="112"/>
      <c r="BD432" s="112"/>
      <c r="BE432" s="112"/>
      <c r="BF432" s="112"/>
      <c r="BG432" s="112"/>
      <c r="BH432" s="112"/>
      <c r="BI432" s="112"/>
      <c r="BJ432" s="112"/>
      <c r="BK432" s="112"/>
      <c r="BL432" s="112"/>
      <c r="BM432" s="112"/>
      <c r="BN432" s="112"/>
      <c r="BO432" s="112"/>
      <c r="BP432" s="112"/>
      <c r="BQ432" s="112"/>
      <c r="BR432" s="112"/>
      <c r="BS432" s="112"/>
      <c r="BT432" s="112"/>
      <c r="BU432" s="112"/>
      <c r="BV432" s="112"/>
      <c r="BW432" s="112"/>
      <c r="BX432" s="112"/>
      <c r="BY432" s="112"/>
      <c r="BZ432" s="112"/>
      <c r="CA432" s="112"/>
      <c r="CB432" s="112"/>
      <c r="CC432" s="112"/>
      <c r="CD432" s="112"/>
      <c r="CE432" s="112"/>
    </row>
    <row r="433" spans="1:8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  <c r="AN433" s="122"/>
      <c r="AO433" s="122"/>
      <c r="AP433" s="122"/>
      <c r="AQ433" s="122"/>
      <c r="AR433" s="122"/>
      <c r="AS433" s="122"/>
      <c r="AT433" s="112"/>
      <c r="AU433" s="112"/>
      <c r="AV433" s="112"/>
      <c r="AW433" s="112"/>
      <c r="AX433" s="112"/>
      <c r="AY433" s="112"/>
      <c r="AZ433" s="112"/>
      <c r="BA433" s="112"/>
      <c r="BB433" s="112"/>
      <c r="BC433" s="112"/>
      <c r="BD433" s="112"/>
      <c r="BE433" s="112"/>
      <c r="BF433" s="112"/>
      <c r="BG433" s="112"/>
      <c r="BH433" s="112"/>
      <c r="BI433" s="112"/>
      <c r="BJ433" s="112"/>
      <c r="BK433" s="112"/>
      <c r="BL433" s="112"/>
      <c r="BM433" s="112"/>
      <c r="BN433" s="112"/>
      <c r="BO433" s="112"/>
      <c r="BP433" s="112"/>
      <c r="BQ433" s="112"/>
      <c r="BR433" s="112"/>
      <c r="BS433" s="112"/>
      <c r="BT433" s="112"/>
      <c r="BU433" s="112"/>
      <c r="BV433" s="112"/>
      <c r="BW433" s="112"/>
      <c r="BX433" s="112"/>
      <c r="BY433" s="112"/>
      <c r="BZ433" s="112"/>
      <c r="CA433" s="112"/>
      <c r="CB433" s="112"/>
      <c r="CC433" s="112"/>
      <c r="CD433" s="112"/>
      <c r="CE433" s="112"/>
    </row>
    <row r="434" spans="1:8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  <c r="AN434" s="122"/>
      <c r="AO434" s="122"/>
      <c r="AP434" s="122"/>
      <c r="AQ434" s="122"/>
      <c r="AR434" s="122"/>
      <c r="AS434" s="122"/>
      <c r="AT434" s="112"/>
      <c r="AU434" s="112"/>
      <c r="AV434" s="112"/>
      <c r="AW434" s="112"/>
      <c r="AX434" s="112"/>
      <c r="AY434" s="112"/>
      <c r="AZ434" s="112"/>
      <c r="BA434" s="112"/>
      <c r="BB434" s="112"/>
      <c r="BC434" s="112"/>
      <c r="BD434" s="112"/>
      <c r="BE434" s="112"/>
      <c r="BF434" s="112"/>
      <c r="BG434" s="112"/>
      <c r="BH434" s="112"/>
      <c r="BI434" s="112"/>
      <c r="BJ434" s="112"/>
      <c r="BK434" s="112"/>
      <c r="BL434" s="112"/>
      <c r="BM434" s="112"/>
      <c r="BN434" s="112"/>
      <c r="BO434" s="112"/>
      <c r="BP434" s="112"/>
      <c r="BQ434" s="112"/>
      <c r="BR434" s="112"/>
      <c r="BS434" s="112"/>
      <c r="BT434" s="112"/>
      <c r="BU434" s="112"/>
      <c r="BV434" s="112"/>
      <c r="BW434" s="112"/>
      <c r="BX434" s="112"/>
      <c r="BY434" s="112"/>
      <c r="BZ434" s="112"/>
      <c r="CA434" s="112"/>
      <c r="CB434" s="112"/>
      <c r="CC434" s="112"/>
      <c r="CD434" s="112"/>
      <c r="CE434" s="112"/>
    </row>
    <row r="435" spans="1:8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  <c r="AN435" s="122"/>
      <c r="AO435" s="122"/>
      <c r="AP435" s="122"/>
      <c r="AQ435" s="122"/>
      <c r="AR435" s="122"/>
      <c r="AS435" s="122"/>
      <c r="AT435" s="112"/>
      <c r="AU435" s="112"/>
      <c r="AV435" s="112"/>
      <c r="AW435" s="112"/>
      <c r="AX435" s="112"/>
      <c r="AY435" s="112"/>
      <c r="AZ435" s="112"/>
      <c r="BA435" s="112"/>
      <c r="BB435" s="112"/>
      <c r="BC435" s="112"/>
      <c r="BD435" s="112"/>
      <c r="BE435" s="112"/>
      <c r="BF435" s="112"/>
      <c r="BG435" s="112"/>
      <c r="BH435" s="112"/>
      <c r="BI435" s="112"/>
      <c r="BJ435" s="112"/>
      <c r="BK435" s="112"/>
      <c r="BL435" s="112"/>
      <c r="BM435" s="112"/>
      <c r="BN435" s="112"/>
      <c r="BO435" s="112"/>
      <c r="BP435" s="112"/>
      <c r="BQ435" s="112"/>
      <c r="BR435" s="112"/>
      <c r="BS435" s="112"/>
      <c r="BT435" s="112"/>
      <c r="BU435" s="112"/>
      <c r="BV435" s="112"/>
      <c r="BW435" s="112"/>
      <c r="BX435" s="112"/>
      <c r="BY435" s="112"/>
      <c r="BZ435" s="112"/>
      <c r="CA435" s="112"/>
      <c r="CB435" s="112"/>
      <c r="CC435" s="112"/>
      <c r="CD435" s="112"/>
      <c r="CE435" s="112"/>
    </row>
    <row r="436" spans="1:8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  <c r="AN436" s="122"/>
      <c r="AO436" s="122"/>
      <c r="AP436" s="122"/>
      <c r="AQ436" s="122"/>
      <c r="AR436" s="122"/>
      <c r="AS436" s="122"/>
      <c r="AT436" s="112"/>
      <c r="AU436" s="112"/>
      <c r="AV436" s="112"/>
      <c r="AW436" s="112"/>
      <c r="AX436" s="112"/>
      <c r="AY436" s="112"/>
      <c r="AZ436" s="112"/>
      <c r="BA436" s="112"/>
      <c r="BB436" s="112"/>
      <c r="BC436" s="112"/>
      <c r="BD436" s="112"/>
      <c r="BE436" s="112"/>
      <c r="BF436" s="112"/>
      <c r="BG436" s="112"/>
      <c r="BH436" s="112"/>
      <c r="BI436" s="112"/>
      <c r="BJ436" s="112"/>
      <c r="BK436" s="112"/>
      <c r="BL436" s="112"/>
      <c r="BM436" s="112"/>
      <c r="BN436" s="112"/>
      <c r="BO436" s="112"/>
      <c r="BP436" s="112"/>
      <c r="BQ436" s="112"/>
      <c r="BR436" s="112"/>
      <c r="BS436" s="112"/>
      <c r="BT436" s="112"/>
      <c r="BU436" s="112"/>
      <c r="BV436" s="112"/>
      <c r="BW436" s="112"/>
      <c r="BX436" s="112"/>
      <c r="BY436" s="112"/>
      <c r="BZ436" s="112"/>
      <c r="CA436" s="112"/>
      <c r="CB436" s="112"/>
      <c r="CC436" s="112"/>
      <c r="CD436" s="112"/>
      <c r="CE436" s="112"/>
    </row>
    <row r="437" spans="1:8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  <c r="AN437" s="122"/>
      <c r="AO437" s="122"/>
      <c r="AP437" s="122"/>
      <c r="AQ437" s="122"/>
      <c r="AR437" s="122"/>
      <c r="AS437" s="122"/>
      <c r="AT437" s="112"/>
      <c r="AU437" s="112"/>
      <c r="AV437" s="112"/>
      <c r="AW437" s="112"/>
      <c r="AX437" s="112"/>
      <c r="AY437" s="112"/>
      <c r="AZ437" s="112"/>
      <c r="BA437" s="112"/>
      <c r="BB437" s="112"/>
      <c r="BC437" s="112"/>
      <c r="BD437" s="112"/>
      <c r="BE437" s="112"/>
      <c r="BF437" s="112"/>
      <c r="BG437" s="112"/>
      <c r="BH437" s="112"/>
      <c r="BI437" s="112"/>
      <c r="BJ437" s="112"/>
      <c r="BK437" s="112"/>
      <c r="BL437" s="112"/>
      <c r="BM437" s="112"/>
      <c r="BN437" s="112"/>
      <c r="BO437" s="112"/>
      <c r="BP437" s="112"/>
      <c r="BQ437" s="112"/>
      <c r="BR437" s="112"/>
      <c r="BS437" s="112"/>
      <c r="BT437" s="112"/>
      <c r="BU437" s="112"/>
      <c r="BV437" s="112"/>
      <c r="BW437" s="112"/>
      <c r="BX437" s="112"/>
      <c r="BY437" s="112"/>
      <c r="BZ437" s="112"/>
      <c r="CA437" s="112"/>
      <c r="CB437" s="112"/>
      <c r="CC437" s="112"/>
      <c r="CD437" s="112"/>
      <c r="CE437" s="112"/>
    </row>
    <row r="438" spans="1:8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  <c r="AN438" s="122"/>
      <c r="AO438" s="122"/>
      <c r="AP438" s="122"/>
      <c r="AQ438" s="122"/>
      <c r="AR438" s="122"/>
      <c r="AS438" s="122"/>
      <c r="AT438" s="112"/>
      <c r="AU438" s="112"/>
      <c r="AV438" s="112"/>
      <c r="AW438" s="112"/>
      <c r="AX438" s="112"/>
      <c r="AY438" s="112"/>
      <c r="AZ438" s="112"/>
      <c r="BA438" s="112"/>
      <c r="BB438" s="112"/>
      <c r="BC438" s="112"/>
      <c r="BD438" s="112"/>
      <c r="BE438" s="112"/>
      <c r="BF438" s="112"/>
      <c r="BG438" s="112"/>
      <c r="BH438" s="112"/>
      <c r="BI438" s="112"/>
      <c r="BJ438" s="112"/>
      <c r="BK438" s="112"/>
      <c r="BL438" s="112"/>
      <c r="BM438" s="112"/>
      <c r="BN438" s="112"/>
      <c r="BO438" s="112"/>
      <c r="BP438" s="112"/>
      <c r="BQ438" s="112"/>
      <c r="BR438" s="112"/>
      <c r="BS438" s="112"/>
      <c r="BT438" s="112"/>
      <c r="BU438" s="112"/>
      <c r="BV438" s="112"/>
      <c r="BW438" s="112"/>
      <c r="BX438" s="112"/>
      <c r="BY438" s="112"/>
      <c r="BZ438" s="112"/>
      <c r="CA438" s="112"/>
      <c r="CB438" s="112"/>
      <c r="CC438" s="112"/>
      <c r="CD438" s="112"/>
      <c r="CE438" s="112"/>
    </row>
    <row r="439" spans="1:8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  <c r="AN439" s="122"/>
      <c r="AO439" s="122"/>
      <c r="AP439" s="122"/>
      <c r="AQ439" s="122"/>
      <c r="AR439" s="122"/>
      <c r="AS439" s="122"/>
      <c r="AT439" s="112"/>
      <c r="AU439" s="112"/>
      <c r="AV439" s="112"/>
      <c r="AW439" s="112"/>
      <c r="AX439" s="112"/>
      <c r="AY439" s="112"/>
      <c r="AZ439" s="112"/>
      <c r="BA439" s="112"/>
      <c r="BB439" s="112"/>
      <c r="BC439" s="112"/>
      <c r="BD439" s="112"/>
      <c r="BE439" s="112"/>
      <c r="BF439" s="112"/>
      <c r="BG439" s="112"/>
      <c r="BH439" s="112"/>
      <c r="BI439" s="112"/>
      <c r="BJ439" s="112"/>
      <c r="BK439" s="112"/>
      <c r="BL439" s="112"/>
      <c r="BM439" s="112"/>
      <c r="BN439" s="112"/>
      <c r="BO439" s="112"/>
      <c r="BP439" s="112"/>
      <c r="BQ439" s="112"/>
      <c r="BR439" s="112"/>
      <c r="BS439" s="112"/>
      <c r="BT439" s="112"/>
      <c r="BU439" s="112"/>
      <c r="BV439" s="112"/>
      <c r="BW439" s="112"/>
      <c r="BX439" s="112"/>
      <c r="BY439" s="112"/>
      <c r="BZ439" s="112"/>
      <c r="CA439" s="112"/>
      <c r="CB439" s="112"/>
      <c r="CC439" s="112"/>
      <c r="CD439" s="112"/>
      <c r="CE439" s="112"/>
    </row>
    <row r="440" spans="1:8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  <c r="AN440" s="122"/>
      <c r="AO440" s="122"/>
      <c r="AP440" s="122"/>
      <c r="AQ440" s="122"/>
      <c r="AR440" s="122"/>
      <c r="AS440" s="122"/>
      <c r="AT440" s="112"/>
      <c r="AU440" s="112"/>
      <c r="AV440" s="112"/>
      <c r="AW440" s="112"/>
      <c r="AX440" s="112"/>
      <c r="AY440" s="112"/>
      <c r="AZ440" s="112"/>
      <c r="BA440" s="112"/>
      <c r="BB440" s="112"/>
      <c r="BC440" s="112"/>
      <c r="BD440" s="112"/>
      <c r="BE440" s="112"/>
      <c r="BF440" s="112"/>
      <c r="BG440" s="112"/>
      <c r="BH440" s="112"/>
      <c r="BI440" s="112"/>
      <c r="BJ440" s="112"/>
      <c r="BK440" s="112"/>
      <c r="BL440" s="112"/>
      <c r="BM440" s="112"/>
      <c r="BN440" s="112"/>
      <c r="BO440" s="112"/>
      <c r="BP440" s="112"/>
      <c r="BQ440" s="112"/>
      <c r="BR440" s="112"/>
      <c r="BS440" s="112"/>
      <c r="BT440" s="112"/>
      <c r="BU440" s="112"/>
      <c r="BV440" s="112"/>
      <c r="BW440" s="112"/>
      <c r="BX440" s="112"/>
      <c r="BY440" s="112"/>
      <c r="BZ440" s="112"/>
      <c r="CA440" s="112"/>
      <c r="CB440" s="112"/>
      <c r="CC440" s="112"/>
      <c r="CD440" s="112"/>
      <c r="CE440" s="112"/>
    </row>
    <row r="441" spans="1:8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  <c r="AN441" s="122"/>
      <c r="AO441" s="122"/>
      <c r="AP441" s="122"/>
      <c r="AQ441" s="122"/>
      <c r="AR441" s="122"/>
      <c r="AS441" s="122"/>
      <c r="AT441" s="112"/>
      <c r="AU441" s="112"/>
      <c r="AV441" s="112"/>
      <c r="AW441" s="112"/>
      <c r="AX441" s="112"/>
      <c r="AY441" s="112"/>
      <c r="AZ441" s="112"/>
      <c r="BA441" s="112"/>
      <c r="BB441" s="112"/>
      <c r="BC441" s="112"/>
      <c r="BD441" s="112"/>
      <c r="BE441" s="112"/>
      <c r="BF441" s="112"/>
      <c r="BG441" s="112"/>
      <c r="BH441" s="112"/>
      <c r="BI441" s="112"/>
      <c r="BJ441" s="112"/>
      <c r="BK441" s="112"/>
      <c r="BL441" s="112"/>
      <c r="BM441" s="112"/>
      <c r="BN441" s="112"/>
      <c r="BO441" s="112"/>
      <c r="BP441" s="112"/>
      <c r="BQ441" s="112"/>
      <c r="BR441" s="112"/>
      <c r="BS441" s="112"/>
      <c r="BT441" s="112"/>
      <c r="BU441" s="112"/>
      <c r="BV441" s="112"/>
      <c r="BW441" s="112"/>
      <c r="BX441" s="112"/>
      <c r="BY441" s="112"/>
      <c r="BZ441" s="112"/>
      <c r="CA441" s="112"/>
      <c r="CB441" s="112"/>
      <c r="CC441" s="112"/>
      <c r="CD441" s="112"/>
      <c r="CE441" s="112"/>
    </row>
    <row r="442" spans="1:8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  <c r="AN442" s="122"/>
      <c r="AO442" s="122"/>
      <c r="AP442" s="122"/>
      <c r="AQ442" s="122"/>
      <c r="AR442" s="122"/>
      <c r="AS442" s="122"/>
      <c r="AT442" s="112"/>
      <c r="AU442" s="112"/>
      <c r="AV442" s="112"/>
      <c r="AW442" s="112"/>
      <c r="AX442" s="112"/>
      <c r="AY442" s="112"/>
      <c r="AZ442" s="112"/>
      <c r="BA442" s="112"/>
      <c r="BB442" s="112"/>
      <c r="BC442" s="112"/>
      <c r="BD442" s="112"/>
      <c r="BE442" s="112"/>
      <c r="BF442" s="112"/>
      <c r="BG442" s="112"/>
      <c r="BH442" s="112"/>
      <c r="BI442" s="112"/>
      <c r="BJ442" s="112"/>
      <c r="BK442" s="112"/>
      <c r="BL442" s="112"/>
      <c r="BM442" s="112"/>
      <c r="BN442" s="112"/>
      <c r="BO442" s="112"/>
      <c r="BP442" s="112"/>
      <c r="BQ442" s="112"/>
      <c r="BR442" s="112"/>
      <c r="BS442" s="112"/>
      <c r="BT442" s="112"/>
      <c r="BU442" s="112"/>
      <c r="BV442" s="112"/>
      <c r="BW442" s="112"/>
      <c r="BX442" s="112"/>
      <c r="BY442" s="112"/>
      <c r="BZ442" s="112"/>
      <c r="CA442" s="112"/>
      <c r="CB442" s="112"/>
      <c r="CC442" s="112"/>
      <c r="CD442" s="112"/>
      <c r="CE442" s="112"/>
    </row>
    <row r="443" spans="1:8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  <c r="AN443" s="122"/>
      <c r="AO443" s="122"/>
      <c r="AP443" s="122"/>
      <c r="AQ443" s="122"/>
      <c r="AR443" s="122"/>
      <c r="AS443" s="122"/>
      <c r="AT443" s="112"/>
      <c r="AU443" s="112"/>
      <c r="AV443" s="112"/>
      <c r="AW443" s="112"/>
      <c r="AX443" s="112"/>
      <c r="AY443" s="112"/>
      <c r="AZ443" s="112"/>
      <c r="BA443" s="112"/>
      <c r="BB443" s="112"/>
      <c r="BC443" s="112"/>
      <c r="BD443" s="112"/>
      <c r="BE443" s="112"/>
      <c r="BF443" s="112"/>
      <c r="BG443" s="112"/>
      <c r="BH443" s="112"/>
      <c r="BI443" s="112"/>
      <c r="BJ443" s="112"/>
      <c r="BK443" s="112"/>
      <c r="BL443" s="112"/>
      <c r="BM443" s="112"/>
      <c r="BN443" s="112"/>
      <c r="BO443" s="112"/>
      <c r="BP443" s="112"/>
      <c r="BQ443" s="112"/>
      <c r="BR443" s="112"/>
      <c r="BS443" s="112"/>
      <c r="BT443" s="112"/>
      <c r="BU443" s="112"/>
      <c r="BV443" s="112"/>
      <c r="BW443" s="112"/>
      <c r="BX443" s="112"/>
      <c r="BY443" s="112"/>
      <c r="BZ443" s="112"/>
      <c r="CA443" s="112"/>
      <c r="CB443" s="112"/>
      <c r="CC443" s="112"/>
      <c r="CD443" s="112"/>
      <c r="CE443" s="112"/>
    </row>
    <row r="444" spans="1:8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  <c r="AN444" s="122"/>
      <c r="AO444" s="122"/>
      <c r="AP444" s="122"/>
      <c r="AQ444" s="122"/>
      <c r="AR444" s="122"/>
      <c r="AS444" s="122"/>
      <c r="AT444" s="112"/>
      <c r="AU444" s="112"/>
      <c r="AV444" s="112"/>
      <c r="AW444" s="112"/>
      <c r="AX444" s="112"/>
      <c r="AY444" s="112"/>
      <c r="AZ444" s="112"/>
      <c r="BA444" s="112"/>
      <c r="BB444" s="112"/>
      <c r="BC444" s="112"/>
      <c r="BD444" s="112"/>
      <c r="BE444" s="112"/>
      <c r="BF444" s="112"/>
      <c r="BG444" s="112"/>
      <c r="BH444" s="112"/>
      <c r="BI444" s="112"/>
      <c r="BJ444" s="112"/>
      <c r="BK444" s="112"/>
      <c r="BL444" s="112"/>
      <c r="BM444" s="112"/>
      <c r="BN444" s="112"/>
      <c r="BO444" s="112"/>
      <c r="BP444" s="112"/>
      <c r="BQ444" s="112"/>
      <c r="BR444" s="112"/>
      <c r="BS444" s="112"/>
      <c r="BT444" s="112"/>
      <c r="BU444" s="112"/>
      <c r="BV444" s="112"/>
      <c r="BW444" s="112"/>
      <c r="BX444" s="112"/>
      <c r="BY444" s="112"/>
      <c r="BZ444" s="112"/>
      <c r="CA444" s="112"/>
      <c r="CB444" s="112"/>
      <c r="CC444" s="112"/>
      <c r="CD444" s="112"/>
      <c r="CE444" s="112"/>
    </row>
    <row r="445" spans="1:8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  <c r="AN445" s="122"/>
      <c r="AO445" s="122"/>
      <c r="AP445" s="122"/>
      <c r="AQ445" s="122"/>
      <c r="AR445" s="122"/>
      <c r="AS445" s="122"/>
      <c r="AT445" s="112"/>
      <c r="AU445" s="112"/>
      <c r="AV445" s="112"/>
      <c r="AW445" s="112"/>
      <c r="AX445" s="112"/>
      <c r="AY445" s="112"/>
      <c r="AZ445" s="112"/>
      <c r="BA445" s="112"/>
      <c r="BB445" s="112"/>
      <c r="BC445" s="112"/>
      <c r="BD445" s="112"/>
      <c r="BE445" s="112"/>
      <c r="BF445" s="112"/>
      <c r="BG445" s="112"/>
      <c r="BH445" s="112"/>
      <c r="BI445" s="112"/>
      <c r="BJ445" s="112"/>
      <c r="BK445" s="112"/>
      <c r="BL445" s="112"/>
      <c r="BM445" s="112"/>
      <c r="BN445" s="112"/>
      <c r="BO445" s="112"/>
      <c r="BP445" s="112"/>
      <c r="BQ445" s="112"/>
      <c r="BR445" s="112"/>
      <c r="BS445" s="112"/>
      <c r="BT445" s="112"/>
      <c r="BU445" s="112"/>
      <c r="BV445" s="112"/>
      <c r="BW445" s="112"/>
      <c r="BX445" s="112"/>
      <c r="BY445" s="112"/>
      <c r="BZ445" s="112"/>
      <c r="CA445" s="112"/>
      <c r="CB445" s="112"/>
      <c r="CC445" s="112"/>
      <c r="CD445" s="112"/>
      <c r="CE445" s="112"/>
    </row>
    <row r="446" spans="1:8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  <c r="AN446" s="122"/>
      <c r="AO446" s="122"/>
      <c r="AP446" s="122"/>
      <c r="AQ446" s="122"/>
      <c r="AR446" s="122"/>
      <c r="AS446" s="122"/>
      <c r="AT446" s="112"/>
      <c r="AU446" s="112"/>
      <c r="AV446" s="112"/>
      <c r="AW446" s="112"/>
      <c r="AX446" s="112"/>
      <c r="AY446" s="112"/>
      <c r="AZ446" s="112"/>
      <c r="BA446" s="112"/>
      <c r="BB446" s="112"/>
      <c r="BC446" s="112"/>
      <c r="BD446" s="112"/>
      <c r="BE446" s="112"/>
      <c r="BF446" s="112"/>
      <c r="BG446" s="112"/>
      <c r="BH446" s="112"/>
      <c r="BI446" s="112"/>
      <c r="BJ446" s="112"/>
      <c r="BK446" s="112"/>
      <c r="BL446" s="112"/>
      <c r="BM446" s="112"/>
      <c r="BN446" s="112"/>
      <c r="BO446" s="112"/>
      <c r="BP446" s="112"/>
      <c r="BQ446" s="112"/>
      <c r="BR446" s="112"/>
      <c r="BS446" s="112"/>
      <c r="BT446" s="112"/>
      <c r="BU446" s="112"/>
      <c r="BV446" s="112"/>
      <c r="BW446" s="112"/>
      <c r="BX446" s="112"/>
      <c r="BY446" s="112"/>
      <c r="BZ446" s="112"/>
      <c r="CA446" s="112"/>
      <c r="CB446" s="112"/>
      <c r="CC446" s="112"/>
      <c r="CD446" s="112"/>
      <c r="CE446" s="112"/>
    </row>
    <row r="447" spans="1:8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  <c r="AN447" s="122"/>
      <c r="AO447" s="122"/>
      <c r="AP447" s="122"/>
      <c r="AQ447" s="122"/>
      <c r="AR447" s="122"/>
      <c r="AS447" s="122"/>
      <c r="AT447" s="112"/>
      <c r="AU447" s="112"/>
      <c r="AV447" s="112"/>
      <c r="AW447" s="112"/>
      <c r="AX447" s="112"/>
      <c r="AY447" s="112"/>
      <c r="AZ447" s="112"/>
      <c r="BA447" s="112"/>
      <c r="BB447" s="112"/>
      <c r="BC447" s="112"/>
      <c r="BD447" s="112"/>
      <c r="BE447" s="112"/>
      <c r="BF447" s="112"/>
      <c r="BG447" s="112"/>
      <c r="BH447" s="112"/>
      <c r="BI447" s="112"/>
      <c r="BJ447" s="112"/>
      <c r="BK447" s="112"/>
      <c r="BL447" s="112"/>
      <c r="BM447" s="112"/>
      <c r="BN447" s="112"/>
      <c r="BO447" s="112"/>
      <c r="BP447" s="112"/>
      <c r="BQ447" s="112"/>
      <c r="BR447" s="112"/>
      <c r="BS447" s="112"/>
      <c r="BT447" s="112"/>
      <c r="BU447" s="112"/>
      <c r="BV447" s="112"/>
      <c r="BW447" s="112"/>
      <c r="BX447" s="112"/>
      <c r="BY447" s="112"/>
      <c r="BZ447" s="112"/>
      <c r="CA447" s="112"/>
      <c r="CB447" s="112"/>
      <c r="CC447" s="112"/>
      <c r="CD447" s="112"/>
      <c r="CE447" s="112"/>
    </row>
    <row r="448" spans="1:8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  <c r="AN448" s="122"/>
      <c r="AO448" s="122"/>
      <c r="AP448" s="122"/>
      <c r="AQ448" s="122"/>
      <c r="AR448" s="122"/>
      <c r="AS448" s="122"/>
      <c r="AT448" s="112"/>
      <c r="AU448" s="112"/>
      <c r="AV448" s="112"/>
      <c r="AW448" s="112"/>
      <c r="AX448" s="112"/>
      <c r="AY448" s="112"/>
      <c r="AZ448" s="112"/>
      <c r="BA448" s="112"/>
      <c r="BB448" s="112"/>
      <c r="BC448" s="112"/>
      <c r="BD448" s="112"/>
      <c r="BE448" s="112"/>
      <c r="BF448" s="112"/>
      <c r="BG448" s="112"/>
      <c r="BH448" s="112"/>
      <c r="BI448" s="112"/>
      <c r="BJ448" s="112"/>
      <c r="BK448" s="112"/>
      <c r="BL448" s="112"/>
      <c r="BM448" s="112"/>
      <c r="BN448" s="112"/>
      <c r="BO448" s="112"/>
      <c r="BP448" s="112"/>
      <c r="BQ448" s="112"/>
      <c r="BR448" s="112"/>
      <c r="BS448" s="112"/>
      <c r="BT448" s="112"/>
      <c r="BU448" s="112"/>
      <c r="BV448" s="112"/>
      <c r="BW448" s="112"/>
      <c r="BX448" s="112"/>
      <c r="BY448" s="112"/>
      <c r="BZ448" s="112"/>
      <c r="CA448" s="112"/>
      <c r="CB448" s="112"/>
      <c r="CC448" s="112"/>
      <c r="CD448" s="112"/>
      <c r="CE448" s="112"/>
    </row>
    <row r="449" spans="1:8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  <c r="AN449" s="122"/>
      <c r="AO449" s="122"/>
      <c r="AP449" s="122"/>
      <c r="AQ449" s="122"/>
      <c r="AR449" s="122"/>
      <c r="AS449" s="122"/>
      <c r="AT449" s="112"/>
      <c r="AU449" s="112"/>
      <c r="AV449" s="112"/>
      <c r="AW449" s="112"/>
      <c r="AX449" s="112"/>
      <c r="AY449" s="112"/>
      <c r="AZ449" s="112"/>
      <c r="BA449" s="112"/>
      <c r="BB449" s="112"/>
      <c r="BC449" s="112"/>
      <c r="BD449" s="112"/>
      <c r="BE449" s="112"/>
      <c r="BF449" s="112"/>
      <c r="BG449" s="112"/>
      <c r="BH449" s="112"/>
      <c r="BI449" s="112"/>
      <c r="BJ449" s="112"/>
      <c r="BK449" s="112"/>
      <c r="BL449" s="112"/>
      <c r="BM449" s="112"/>
      <c r="BN449" s="112"/>
      <c r="BO449" s="112"/>
      <c r="BP449" s="112"/>
      <c r="BQ449" s="112"/>
      <c r="BR449" s="112"/>
      <c r="BS449" s="112"/>
      <c r="BT449" s="112"/>
      <c r="BU449" s="112"/>
      <c r="BV449" s="112"/>
      <c r="BW449" s="112"/>
      <c r="BX449" s="112"/>
      <c r="BY449" s="112"/>
      <c r="BZ449" s="112"/>
      <c r="CA449" s="112"/>
      <c r="CB449" s="112"/>
      <c r="CC449" s="112"/>
      <c r="CD449" s="112"/>
      <c r="CE449" s="112"/>
    </row>
    <row r="450" spans="1:8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  <c r="AN450" s="122"/>
      <c r="AO450" s="122"/>
      <c r="AP450" s="122"/>
      <c r="AQ450" s="122"/>
      <c r="AR450" s="122"/>
      <c r="AS450" s="122"/>
      <c r="AT450" s="112"/>
      <c r="AU450" s="112"/>
      <c r="AV450" s="112"/>
      <c r="AW450" s="112"/>
      <c r="AX450" s="112"/>
      <c r="AY450" s="112"/>
      <c r="AZ450" s="112"/>
      <c r="BA450" s="112"/>
      <c r="BB450" s="112"/>
      <c r="BC450" s="112"/>
      <c r="BD450" s="112"/>
      <c r="BE450" s="112"/>
      <c r="BF450" s="112"/>
      <c r="BG450" s="112"/>
      <c r="BH450" s="112"/>
      <c r="BI450" s="112"/>
      <c r="BJ450" s="112"/>
      <c r="BK450" s="112"/>
      <c r="BL450" s="112"/>
      <c r="BM450" s="112"/>
      <c r="BN450" s="112"/>
      <c r="BO450" s="112"/>
      <c r="BP450" s="112"/>
      <c r="BQ450" s="112"/>
      <c r="BR450" s="112"/>
      <c r="BS450" s="112"/>
      <c r="BT450" s="112"/>
      <c r="BU450" s="112"/>
      <c r="BV450" s="112"/>
      <c r="BW450" s="112"/>
      <c r="BX450" s="112"/>
      <c r="BY450" s="112"/>
      <c r="BZ450" s="112"/>
      <c r="CA450" s="112"/>
      <c r="CB450" s="112"/>
      <c r="CC450" s="112"/>
      <c r="CD450" s="112"/>
      <c r="CE450" s="112"/>
    </row>
    <row r="451" spans="1:8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  <c r="AN451" s="122"/>
      <c r="AO451" s="122"/>
      <c r="AP451" s="122"/>
      <c r="AQ451" s="122"/>
      <c r="AR451" s="122"/>
      <c r="AS451" s="122"/>
      <c r="AT451" s="112"/>
      <c r="AU451" s="112"/>
      <c r="AV451" s="112"/>
      <c r="AW451" s="112"/>
      <c r="AX451" s="112"/>
      <c r="AY451" s="112"/>
      <c r="AZ451" s="112"/>
      <c r="BA451" s="112"/>
      <c r="BB451" s="112"/>
      <c r="BC451" s="112"/>
      <c r="BD451" s="112"/>
      <c r="BE451" s="112"/>
      <c r="BF451" s="112"/>
      <c r="BG451" s="112"/>
      <c r="BH451" s="112"/>
      <c r="BI451" s="112"/>
      <c r="BJ451" s="112"/>
      <c r="BK451" s="112"/>
      <c r="BL451" s="112"/>
      <c r="BM451" s="112"/>
      <c r="BN451" s="112"/>
      <c r="BO451" s="112"/>
      <c r="BP451" s="112"/>
      <c r="BQ451" s="112"/>
      <c r="BR451" s="112"/>
      <c r="BS451" s="112"/>
      <c r="BT451" s="112"/>
      <c r="BU451" s="112"/>
      <c r="BV451" s="112"/>
      <c r="BW451" s="112"/>
      <c r="BX451" s="112"/>
      <c r="BY451" s="112"/>
      <c r="BZ451" s="112"/>
      <c r="CA451" s="112"/>
      <c r="CB451" s="112"/>
      <c r="CC451" s="112"/>
      <c r="CD451" s="112"/>
      <c r="CE451" s="112"/>
    </row>
    <row r="452" spans="1:8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  <c r="AN452" s="122"/>
      <c r="AO452" s="122"/>
      <c r="AP452" s="122"/>
      <c r="AQ452" s="122"/>
      <c r="AR452" s="122"/>
      <c r="AS452" s="122"/>
      <c r="AT452" s="112"/>
      <c r="AU452" s="112"/>
      <c r="AV452" s="112"/>
      <c r="AW452" s="112"/>
      <c r="AX452" s="112"/>
      <c r="AY452" s="112"/>
      <c r="AZ452" s="112"/>
      <c r="BA452" s="112"/>
      <c r="BB452" s="112"/>
      <c r="BC452" s="112"/>
      <c r="BD452" s="112"/>
      <c r="BE452" s="112"/>
      <c r="BF452" s="112"/>
      <c r="BG452" s="112"/>
      <c r="BH452" s="112"/>
      <c r="BI452" s="112"/>
      <c r="BJ452" s="112"/>
      <c r="BK452" s="112"/>
      <c r="BL452" s="112"/>
      <c r="BM452" s="112"/>
      <c r="BN452" s="112"/>
      <c r="BO452" s="112"/>
      <c r="BP452" s="112"/>
      <c r="BQ452" s="112"/>
      <c r="BR452" s="112"/>
      <c r="BS452" s="112"/>
      <c r="BT452" s="112"/>
      <c r="BU452" s="112"/>
      <c r="BV452" s="112"/>
      <c r="BW452" s="112"/>
      <c r="BX452" s="112"/>
      <c r="BY452" s="112"/>
      <c r="BZ452" s="112"/>
      <c r="CA452" s="112"/>
      <c r="CB452" s="112"/>
      <c r="CC452" s="112"/>
      <c r="CD452" s="112"/>
      <c r="CE452" s="112"/>
    </row>
    <row r="453" spans="1:8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  <c r="AN453" s="122"/>
      <c r="AO453" s="122"/>
      <c r="AP453" s="122"/>
      <c r="AQ453" s="122"/>
      <c r="AR453" s="122"/>
      <c r="AS453" s="122"/>
      <c r="AT453" s="112"/>
      <c r="AU453" s="112"/>
      <c r="AV453" s="112"/>
      <c r="AW453" s="112"/>
      <c r="AX453" s="112"/>
      <c r="AY453" s="112"/>
      <c r="AZ453" s="112"/>
      <c r="BA453" s="112"/>
      <c r="BB453" s="112"/>
      <c r="BC453" s="112"/>
      <c r="BD453" s="112"/>
      <c r="BE453" s="112"/>
      <c r="BF453" s="112"/>
      <c r="BG453" s="112"/>
      <c r="BH453" s="112"/>
      <c r="BI453" s="112"/>
      <c r="BJ453" s="112"/>
      <c r="BK453" s="112"/>
      <c r="BL453" s="112"/>
      <c r="BM453" s="112"/>
      <c r="BN453" s="112"/>
      <c r="BO453" s="112"/>
      <c r="BP453" s="112"/>
      <c r="BQ453" s="112"/>
      <c r="BR453" s="112"/>
      <c r="BS453" s="112"/>
      <c r="BT453" s="112"/>
      <c r="BU453" s="112"/>
      <c r="BV453" s="112"/>
      <c r="BW453" s="112"/>
      <c r="BX453" s="112"/>
      <c r="BY453" s="112"/>
      <c r="BZ453" s="112"/>
      <c r="CA453" s="112"/>
      <c r="CB453" s="112"/>
      <c r="CC453" s="112"/>
      <c r="CD453" s="112"/>
      <c r="CE453" s="112"/>
    </row>
    <row r="454" spans="1:8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  <c r="AN454" s="122"/>
      <c r="AO454" s="122"/>
      <c r="AP454" s="122"/>
      <c r="AQ454" s="122"/>
      <c r="AR454" s="122"/>
      <c r="AS454" s="122"/>
      <c r="AT454" s="112"/>
      <c r="AU454" s="112"/>
      <c r="AV454" s="112"/>
      <c r="AW454" s="112"/>
      <c r="AX454" s="112"/>
      <c r="AY454" s="112"/>
      <c r="AZ454" s="112"/>
      <c r="BA454" s="112"/>
      <c r="BB454" s="112"/>
      <c r="BC454" s="112"/>
      <c r="BD454" s="112"/>
      <c r="BE454" s="112"/>
      <c r="BF454" s="112"/>
      <c r="BG454" s="112"/>
      <c r="BH454" s="112"/>
      <c r="BI454" s="112"/>
      <c r="BJ454" s="112"/>
      <c r="BK454" s="112"/>
      <c r="BL454" s="112"/>
      <c r="BM454" s="112"/>
      <c r="BN454" s="112"/>
      <c r="BO454" s="112"/>
      <c r="BP454" s="112"/>
      <c r="BQ454" s="112"/>
      <c r="BR454" s="112"/>
      <c r="BS454" s="112"/>
      <c r="BT454" s="112"/>
      <c r="BU454" s="112"/>
      <c r="BV454" s="112"/>
      <c r="BW454" s="112"/>
      <c r="BX454" s="112"/>
      <c r="BY454" s="112"/>
      <c r="BZ454" s="112"/>
      <c r="CA454" s="112"/>
      <c r="CB454" s="112"/>
      <c r="CC454" s="112"/>
      <c r="CD454" s="112"/>
      <c r="CE454" s="112"/>
    </row>
    <row r="455" spans="1:8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  <c r="AM455" s="122"/>
      <c r="AN455" s="122"/>
      <c r="AO455" s="122"/>
      <c r="AP455" s="122"/>
      <c r="AQ455" s="122"/>
      <c r="AR455" s="122"/>
      <c r="AS455" s="122"/>
      <c r="AT455" s="112"/>
      <c r="AU455" s="112"/>
      <c r="AV455" s="112"/>
      <c r="AW455" s="112"/>
      <c r="AX455" s="112"/>
      <c r="AY455" s="112"/>
      <c r="AZ455" s="112"/>
      <c r="BA455" s="112"/>
      <c r="BB455" s="112"/>
      <c r="BC455" s="112"/>
      <c r="BD455" s="112"/>
      <c r="BE455" s="112"/>
      <c r="BF455" s="112"/>
      <c r="BG455" s="112"/>
      <c r="BH455" s="112"/>
      <c r="BI455" s="112"/>
      <c r="BJ455" s="112"/>
      <c r="BK455" s="112"/>
      <c r="BL455" s="112"/>
      <c r="BM455" s="112"/>
      <c r="BN455" s="112"/>
      <c r="BO455" s="112"/>
      <c r="BP455" s="112"/>
      <c r="BQ455" s="112"/>
      <c r="BR455" s="112"/>
      <c r="BS455" s="112"/>
      <c r="BT455" s="112"/>
      <c r="BU455" s="112"/>
      <c r="BV455" s="112"/>
      <c r="BW455" s="112"/>
      <c r="BX455" s="112"/>
      <c r="BY455" s="112"/>
      <c r="BZ455" s="112"/>
      <c r="CA455" s="112"/>
      <c r="CB455" s="112"/>
      <c r="CC455" s="112"/>
      <c r="CD455" s="112"/>
      <c r="CE455" s="112"/>
    </row>
    <row r="456" spans="1:8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  <c r="AN456" s="122"/>
      <c r="AO456" s="122"/>
      <c r="AP456" s="122"/>
      <c r="AQ456" s="122"/>
      <c r="AR456" s="122"/>
      <c r="AS456" s="122"/>
      <c r="AT456" s="112"/>
      <c r="AU456" s="112"/>
      <c r="AV456" s="112"/>
      <c r="AW456" s="112"/>
      <c r="AX456" s="112"/>
      <c r="AY456" s="112"/>
      <c r="AZ456" s="112"/>
      <c r="BA456" s="112"/>
      <c r="BB456" s="112"/>
      <c r="BC456" s="112"/>
      <c r="BD456" s="112"/>
      <c r="BE456" s="112"/>
      <c r="BF456" s="112"/>
      <c r="BG456" s="112"/>
      <c r="BH456" s="112"/>
      <c r="BI456" s="112"/>
      <c r="BJ456" s="112"/>
      <c r="BK456" s="112"/>
      <c r="BL456" s="112"/>
      <c r="BM456" s="112"/>
      <c r="BN456" s="112"/>
      <c r="BO456" s="112"/>
      <c r="BP456" s="112"/>
      <c r="BQ456" s="112"/>
      <c r="BR456" s="112"/>
      <c r="BS456" s="112"/>
      <c r="BT456" s="112"/>
      <c r="BU456" s="112"/>
      <c r="BV456" s="112"/>
      <c r="BW456" s="112"/>
      <c r="BX456" s="112"/>
      <c r="BY456" s="112"/>
      <c r="BZ456" s="112"/>
      <c r="CA456" s="112"/>
      <c r="CB456" s="112"/>
      <c r="CC456" s="112"/>
      <c r="CD456" s="112"/>
      <c r="CE456" s="112"/>
    </row>
    <row r="457" spans="1:8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  <c r="AN457" s="122"/>
      <c r="AO457" s="122"/>
      <c r="AP457" s="122"/>
      <c r="AQ457" s="122"/>
      <c r="AR457" s="122"/>
      <c r="AS457" s="122"/>
      <c r="AT457" s="112"/>
      <c r="AU457" s="112"/>
      <c r="AV457" s="112"/>
      <c r="AW457" s="112"/>
      <c r="AX457" s="112"/>
      <c r="AY457" s="112"/>
      <c r="AZ457" s="112"/>
      <c r="BA457" s="112"/>
      <c r="BB457" s="112"/>
      <c r="BC457" s="112"/>
      <c r="BD457" s="112"/>
      <c r="BE457" s="112"/>
      <c r="BF457" s="112"/>
      <c r="BG457" s="112"/>
      <c r="BH457" s="112"/>
      <c r="BI457" s="112"/>
      <c r="BJ457" s="112"/>
      <c r="BK457" s="112"/>
      <c r="BL457" s="112"/>
      <c r="BM457" s="112"/>
      <c r="BN457" s="112"/>
      <c r="BO457" s="112"/>
      <c r="BP457" s="112"/>
      <c r="BQ457" s="112"/>
      <c r="BR457" s="112"/>
      <c r="BS457" s="112"/>
      <c r="BT457" s="112"/>
      <c r="BU457" s="112"/>
      <c r="BV457" s="112"/>
      <c r="BW457" s="112"/>
      <c r="BX457" s="112"/>
      <c r="BY457" s="112"/>
      <c r="BZ457" s="112"/>
      <c r="CA457" s="112"/>
      <c r="CB457" s="112"/>
      <c r="CC457" s="112"/>
      <c r="CD457" s="112"/>
      <c r="CE457" s="112"/>
    </row>
    <row r="458" spans="1:8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  <c r="AN458" s="122"/>
      <c r="AO458" s="122"/>
      <c r="AP458" s="122"/>
      <c r="AQ458" s="122"/>
      <c r="AR458" s="122"/>
      <c r="AS458" s="122"/>
      <c r="AT458" s="112"/>
      <c r="AU458" s="112"/>
      <c r="AV458" s="112"/>
      <c r="AW458" s="112"/>
      <c r="AX458" s="112"/>
      <c r="AY458" s="112"/>
      <c r="AZ458" s="112"/>
      <c r="BA458" s="112"/>
      <c r="BB458" s="112"/>
      <c r="BC458" s="112"/>
      <c r="BD458" s="112"/>
      <c r="BE458" s="112"/>
      <c r="BF458" s="112"/>
      <c r="BG458" s="112"/>
      <c r="BH458" s="112"/>
      <c r="BI458" s="112"/>
      <c r="BJ458" s="112"/>
      <c r="BK458" s="112"/>
      <c r="BL458" s="112"/>
      <c r="BM458" s="112"/>
      <c r="BN458" s="112"/>
      <c r="BO458" s="112"/>
      <c r="BP458" s="112"/>
      <c r="BQ458" s="112"/>
      <c r="BR458" s="112"/>
      <c r="BS458" s="112"/>
      <c r="BT458" s="112"/>
      <c r="BU458" s="112"/>
      <c r="BV458" s="112"/>
      <c r="BW458" s="112"/>
      <c r="BX458" s="112"/>
      <c r="BY458" s="112"/>
      <c r="BZ458" s="112"/>
      <c r="CA458" s="112"/>
      <c r="CB458" s="112"/>
      <c r="CC458" s="112"/>
      <c r="CD458" s="112"/>
      <c r="CE458" s="112"/>
    </row>
    <row r="459" spans="1:8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  <c r="AN459" s="122"/>
      <c r="AO459" s="122"/>
      <c r="AP459" s="122"/>
      <c r="AQ459" s="122"/>
      <c r="AR459" s="122"/>
      <c r="AS459" s="122"/>
      <c r="AT459" s="112"/>
      <c r="AU459" s="112"/>
      <c r="AV459" s="112"/>
      <c r="AW459" s="112"/>
      <c r="AX459" s="112"/>
      <c r="AY459" s="112"/>
      <c r="AZ459" s="112"/>
      <c r="BA459" s="112"/>
      <c r="BB459" s="112"/>
      <c r="BC459" s="112"/>
      <c r="BD459" s="112"/>
      <c r="BE459" s="112"/>
      <c r="BF459" s="112"/>
      <c r="BG459" s="112"/>
      <c r="BH459" s="112"/>
      <c r="BI459" s="112"/>
      <c r="BJ459" s="112"/>
      <c r="BK459" s="112"/>
      <c r="BL459" s="112"/>
      <c r="BM459" s="112"/>
      <c r="BN459" s="112"/>
      <c r="BO459" s="112"/>
      <c r="BP459" s="112"/>
      <c r="BQ459" s="112"/>
      <c r="BR459" s="112"/>
      <c r="BS459" s="112"/>
      <c r="BT459" s="112"/>
      <c r="BU459" s="112"/>
      <c r="BV459" s="112"/>
      <c r="BW459" s="112"/>
      <c r="BX459" s="112"/>
      <c r="BY459" s="112"/>
      <c r="BZ459" s="112"/>
      <c r="CA459" s="112"/>
      <c r="CB459" s="112"/>
      <c r="CC459" s="112"/>
      <c r="CD459" s="112"/>
      <c r="CE459" s="112"/>
    </row>
    <row r="460" spans="1:8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  <c r="AM460" s="122"/>
      <c r="AN460" s="122"/>
      <c r="AO460" s="122"/>
      <c r="AP460" s="122"/>
      <c r="AQ460" s="122"/>
      <c r="AR460" s="122"/>
      <c r="AS460" s="122"/>
      <c r="AT460" s="112"/>
      <c r="AU460" s="112"/>
      <c r="AV460" s="112"/>
      <c r="AW460" s="112"/>
      <c r="AX460" s="112"/>
      <c r="AY460" s="112"/>
      <c r="AZ460" s="112"/>
      <c r="BA460" s="112"/>
      <c r="BB460" s="112"/>
      <c r="BC460" s="112"/>
      <c r="BD460" s="112"/>
      <c r="BE460" s="112"/>
      <c r="BF460" s="112"/>
      <c r="BG460" s="112"/>
      <c r="BH460" s="112"/>
      <c r="BI460" s="112"/>
      <c r="BJ460" s="112"/>
      <c r="BK460" s="112"/>
      <c r="BL460" s="112"/>
      <c r="BM460" s="112"/>
      <c r="BN460" s="112"/>
      <c r="BO460" s="112"/>
      <c r="BP460" s="112"/>
      <c r="BQ460" s="112"/>
      <c r="BR460" s="112"/>
      <c r="BS460" s="112"/>
      <c r="BT460" s="112"/>
      <c r="BU460" s="112"/>
      <c r="BV460" s="112"/>
      <c r="BW460" s="112"/>
      <c r="BX460" s="112"/>
      <c r="BY460" s="112"/>
      <c r="BZ460" s="112"/>
      <c r="CA460" s="112"/>
      <c r="CB460" s="112"/>
      <c r="CC460" s="112"/>
      <c r="CD460" s="112"/>
      <c r="CE460" s="112"/>
    </row>
    <row r="461" spans="1:8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  <c r="AM461" s="122"/>
      <c r="AN461" s="122"/>
      <c r="AO461" s="122"/>
      <c r="AP461" s="122"/>
      <c r="AQ461" s="122"/>
      <c r="AR461" s="122"/>
      <c r="AS461" s="122"/>
      <c r="AT461" s="112"/>
      <c r="AU461" s="112"/>
      <c r="AV461" s="112"/>
      <c r="AW461" s="112"/>
      <c r="AX461" s="112"/>
      <c r="AY461" s="112"/>
      <c r="AZ461" s="112"/>
      <c r="BA461" s="112"/>
      <c r="BB461" s="112"/>
      <c r="BC461" s="112"/>
      <c r="BD461" s="112"/>
      <c r="BE461" s="112"/>
      <c r="BF461" s="112"/>
      <c r="BG461" s="112"/>
      <c r="BH461" s="112"/>
      <c r="BI461" s="112"/>
      <c r="BJ461" s="112"/>
      <c r="BK461" s="112"/>
      <c r="BL461" s="112"/>
      <c r="BM461" s="112"/>
      <c r="BN461" s="112"/>
      <c r="BO461" s="112"/>
      <c r="BP461" s="112"/>
      <c r="BQ461" s="112"/>
      <c r="BR461" s="112"/>
      <c r="BS461" s="112"/>
      <c r="BT461" s="112"/>
      <c r="BU461" s="112"/>
      <c r="BV461" s="112"/>
      <c r="BW461" s="112"/>
      <c r="BX461" s="112"/>
      <c r="BY461" s="112"/>
      <c r="BZ461" s="112"/>
      <c r="CA461" s="112"/>
      <c r="CB461" s="112"/>
      <c r="CC461" s="112"/>
      <c r="CD461" s="112"/>
      <c r="CE461" s="112"/>
    </row>
    <row r="462" spans="1:8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  <c r="AM462" s="122"/>
      <c r="AN462" s="122"/>
      <c r="AO462" s="122"/>
      <c r="AP462" s="122"/>
      <c r="AQ462" s="122"/>
      <c r="AR462" s="122"/>
      <c r="AS462" s="122"/>
      <c r="AT462" s="112"/>
      <c r="AU462" s="112"/>
      <c r="AV462" s="112"/>
      <c r="AW462" s="112"/>
      <c r="AX462" s="112"/>
      <c r="AY462" s="112"/>
      <c r="AZ462" s="112"/>
      <c r="BA462" s="112"/>
      <c r="BB462" s="112"/>
      <c r="BC462" s="112"/>
      <c r="BD462" s="112"/>
      <c r="BE462" s="112"/>
      <c r="BF462" s="112"/>
      <c r="BG462" s="112"/>
      <c r="BH462" s="112"/>
      <c r="BI462" s="112"/>
      <c r="BJ462" s="112"/>
      <c r="BK462" s="112"/>
      <c r="BL462" s="112"/>
      <c r="BM462" s="112"/>
      <c r="BN462" s="112"/>
      <c r="BO462" s="112"/>
      <c r="BP462" s="112"/>
      <c r="BQ462" s="112"/>
      <c r="BR462" s="112"/>
      <c r="BS462" s="112"/>
      <c r="BT462" s="112"/>
      <c r="BU462" s="112"/>
      <c r="BV462" s="112"/>
      <c r="BW462" s="112"/>
      <c r="BX462" s="112"/>
      <c r="BY462" s="112"/>
      <c r="BZ462" s="112"/>
      <c r="CA462" s="112"/>
      <c r="CB462" s="112"/>
      <c r="CC462" s="112"/>
      <c r="CD462" s="112"/>
      <c r="CE462" s="112"/>
    </row>
    <row r="463" spans="1:8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  <c r="AM463" s="122"/>
      <c r="AN463" s="122"/>
      <c r="AO463" s="122"/>
      <c r="AP463" s="122"/>
      <c r="AQ463" s="122"/>
      <c r="AR463" s="122"/>
      <c r="AS463" s="122"/>
      <c r="AT463" s="112"/>
      <c r="AU463" s="112"/>
      <c r="AV463" s="112"/>
      <c r="AW463" s="112"/>
      <c r="AX463" s="112"/>
      <c r="AY463" s="112"/>
      <c r="AZ463" s="112"/>
      <c r="BA463" s="112"/>
      <c r="BB463" s="112"/>
      <c r="BC463" s="112"/>
      <c r="BD463" s="112"/>
      <c r="BE463" s="112"/>
      <c r="BF463" s="112"/>
      <c r="BG463" s="112"/>
      <c r="BH463" s="112"/>
      <c r="BI463" s="112"/>
      <c r="BJ463" s="112"/>
      <c r="BK463" s="112"/>
      <c r="BL463" s="112"/>
      <c r="BM463" s="112"/>
      <c r="BN463" s="112"/>
      <c r="BO463" s="112"/>
      <c r="BP463" s="112"/>
      <c r="BQ463" s="112"/>
      <c r="BR463" s="112"/>
      <c r="BS463" s="112"/>
      <c r="BT463" s="112"/>
      <c r="BU463" s="112"/>
      <c r="BV463" s="112"/>
      <c r="BW463" s="112"/>
      <c r="BX463" s="112"/>
      <c r="BY463" s="112"/>
      <c r="BZ463" s="112"/>
      <c r="CA463" s="112"/>
      <c r="CB463" s="112"/>
      <c r="CC463" s="112"/>
      <c r="CD463" s="112"/>
      <c r="CE463" s="112"/>
    </row>
    <row r="464" spans="1:8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  <c r="AM464" s="122"/>
      <c r="AN464" s="122"/>
      <c r="AO464" s="122"/>
      <c r="AP464" s="122"/>
      <c r="AQ464" s="122"/>
      <c r="AR464" s="122"/>
      <c r="AS464" s="122"/>
      <c r="AT464" s="112"/>
      <c r="AU464" s="112"/>
      <c r="AV464" s="112"/>
      <c r="AW464" s="112"/>
      <c r="AX464" s="112"/>
      <c r="AY464" s="112"/>
      <c r="AZ464" s="112"/>
      <c r="BA464" s="112"/>
      <c r="BB464" s="112"/>
      <c r="BC464" s="112"/>
      <c r="BD464" s="112"/>
      <c r="BE464" s="112"/>
      <c r="BF464" s="112"/>
      <c r="BG464" s="112"/>
      <c r="BH464" s="112"/>
      <c r="BI464" s="112"/>
      <c r="BJ464" s="112"/>
      <c r="BK464" s="112"/>
      <c r="BL464" s="112"/>
      <c r="BM464" s="112"/>
      <c r="BN464" s="112"/>
      <c r="BO464" s="112"/>
      <c r="BP464" s="112"/>
      <c r="BQ464" s="112"/>
      <c r="BR464" s="112"/>
      <c r="BS464" s="112"/>
      <c r="BT464" s="112"/>
      <c r="BU464" s="112"/>
      <c r="BV464" s="112"/>
      <c r="BW464" s="112"/>
      <c r="BX464" s="112"/>
      <c r="BY464" s="112"/>
      <c r="BZ464" s="112"/>
      <c r="CA464" s="112"/>
      <c r="CB464" s="112"/>
      <c r="CC464" s="112"/>
      <c r="CD464" s="112"/>
      <c r="CE464" s="112"/>
    </row>
    <row r="465" spans="1:8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  <c r="AM465" s="122"/>
      <c r="AN465" s="122"/>
      <c r="AO465" s="122"/>
      <c r="AP465" s="122"/>
      <c r="AQ465" s="122"/>
      <c r="AR465" s="122"/>
      <c r="AS465" s="122"/>
      <c r="AT465" s="112"/>
      <c r="AU465" s="112"/>
      <c r="AV465" s="112"/>
      <c r="AW465" s="112"/>
      <c r="AX465" s="112"/>
      <c r="AY465" s="112"/>
      <c r="AZ465" s="112"/>
      <c r="BA465" s="112"/>
      <c r="BB465" s="112"/>
      <c r="BC465" s="112"/>
      <c r="BD465" s="112"/>
      <c r="BE465" s="112"/>
      <c r="BF465" s="112"/>
      <c r="BG465" s="112"/>
      <c r="BH465" s="112"/>
      <c r="BI465" s="112"/>
      <c r="BJ465" s="112"/>
      <c r="BK465" s="112"/>
      <c r="BL465" s="112"/>
      <c r="BM465" s="112"/>
      <c r="BN465" s="112"/>
      <c r="BO465" s="112"/>
      <c r="BP465" s="112"/>
      <c r="BQ465" s="112"/>
      <c r="BR465" s="112"/>
      <c r="BS465" s="112"/>
      <c r="BT465" s="112"/>
      <c r="BU465" s="112"/>
      <c r="BV465" s="112"/>
      <c r="BW465" s="112"/>
      <c r="BX465" s="112"/>
      <c r="BY465" s="112"/>
      <c r="BZ465" s="112"/>
      <c r="CA465" s="112"/>
      <c r="CB465" s="112"/>
      <c r="CC465" s="112"/>
      <c r="CD465" s="112"/>
      <c r="CE465" s="112"/>
    </row>
    <row r="466" spans="1:8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  <c r="AM466" s="122"/>
      <c r="AN466" s="122"/>
      <c r="AO466" s="122"/>
      <c r="AP466" s="122"/>
      <c r="AQ466" s="122"/>
      <c r="AR466" s="122"/>
      <c r="AS466" s="122"/>
      <c r="AT466" s="112"/>
      <c r="AU466" s="112"/>
      <c r="AV466" s="112"/>
      <c r="AW466" s="112"/>
      <c r="AX466" s="112"/>
      <c r="AY466" s="112"/>
      <c r="AZ466" s="112"/>
      <c r="BA466" s="112"/>
      <c r="BB466" s="112"/>
      <c r="BC466" s="112"/>
      <c r="BD466" s="112"/>
      <c r="BE466" s="112"/>
      <c r="BF466" s="112"/>
      <c r="BG466" s="112"/>
      <c r="BH466" s="112"/>
      <c r="BI466" s="112"/>
      <c r="BJ466" s="112"/>
      <c r="BK466" s="112"/>
      <c r="BL466" s="112"/>
      <c r="BM466" s="112"/>
      <c r="BN466" s="112"/>
      <c r="BO466" s="112"/>
      <c r="BP466" s="112"/>
      <c r="BQ466" s="112"/>
      <c r="BR466" s="112"/>
      <c r="BS466" s="112"/>
      <c r="BT466" s="112"/>
      <c r="BU466" s="112"/>
      <c r="BV466" s="112"/>
      <c r="BW466" s="112"/>
      <c r="BX466" s="112"/>
      <c r="BY466" s="112"/>
      <c r="BZ466" s="112"/>
      <c r="CA466" s="112"/>
      <c r="CB466" s="112"/>
      <c r="CC466" s="112"/>
      <c r="CD466" s="112"/>
      <c r="CE466" s="112"/>
    </row>
    <row r="467" spans="1:8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  <c r="AM467" s="122"/>
      <c r="AN467" s="122"/>
      <c r="AO467" s="122"/>
      <c r="AP467" s="122"/>
      <c r="AQ467" s="122"/>
      <c r="AR467" s="122"/>
      <c r="AS467" s="122"/>
      <c r="AT467" s="112"/>
      <c r="AU467" s="112"/>
      <c r="AV467" s="112"/>
      <c r="AW467" s="112"/>
      <c r="AX467" s="112"/>
      <c r="AY467" s="112"/>
      <c r="AZ467" s="112"/>
      <c r="BA467" s="112"/>
      <c r="BB467" s="112"/>
      <c r="BC467" s="112"/>
      <c r="BD467" s="112"/>
      <c r="BE467" s="112"/>
      <c r="BF467" s="112"/>
      <c r="BG467" s="112"/>
      <c r="BH467" s="112"/>
      <c r="BI467" s="112"/>
      <c r="BJ467" s="112"/>
      <c r="BK467" s="112"/>
      <c r="BL467" s="112"/>
      <c r="BM467" s="112"/>
      <c r="BN467" s="112"/>
      <c r="BO467" s="112"/>
      <c r="BP467" s="112"/>
      <c r="BQ467" s="112"/>
      <c r="BR467" s="112"/>
      <c r="BS467" s="112"/>
      <c r="BT467" s="112"/>
      <c r="BU467" s="112"/>
      <c r="BV467" s="112"/>
      <c r="BW467" s="112"/>
      <c r="BX467" s="112"/>
      <c r="BY467" s="112"/>
      <c r="BZ467" s="112"/>
      <c r="CA467" s="112"/>
      <c r="CB467" s="112"/>
      <c r="CC467" s="112"/>
      <c r="CD467" s="112"/>
      <c r="CE467" s="112"/>
    </row>
    <row r="468" spans="1:8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  <c r="AM468" s="122"/>
      <c r="AN468" s="122"/>
      <c r="AO468" s="122"/>
      <c r="AP468" s="122"/>
      <c r="AQ468" s="122"/>
      <c r="AR468" s="122"/>
      <c r="AS468" s="122"/>
      <c r="AT468" s="112"/>
      <c r="AU468" s="112"/>
      <c r="AV468" s="112"/>
      <c r="AW468" s="112"/>
      <c r="AX468" s="112"/>
      <c r="AY468" s="112"/>
      <c r="AZ468" s="112"/>
      <c r="BA468" s="112"/>
      <c r="BB468" s="112"/>
      <c r="BC468" s="112"/>
      <c r="BD468" s="112"/>
      <c r="BE468" s="112"/>
      <c r="BF468" s="112"/>
      <c r="BG468" s="112"/>
      <c r="BH468" s="112"/>
      <c r="BI468" s="112"/>
      <c r="BJ468" s="112"/>
      <c r="BK468" s="112"/>
      <c r="BL468" s="112"/>
      <c r="BM468" s="112"/>
      <c r="BN468" s="112"/>
      <c r="BO468" s="112"/>
      <c r="BP468" s="112"/>
      <c r="BQ468" s="112"/>
      <c r="BR468" s="112"/>
      <c r="BS468" s="112"/>
      <c r="BT468" s="112"/>
      <c r="BU468" s="112"/>
      <c r="BV468" s="112"/>
      <c r="BW468" s="112"/>
      <c r="BX468" s="112"/>
      <c r="BY468" s="112"/>
      <c r="BZ468" s="112"/>
      <c r="CA468" s="112"/>
      <c r="CB468" s="112"/>
      <c r="CC468" s="112"/>
      <c r="CD468" s="112"/>
      <c r="CE468" s="112"/>
    </row>
    <row r="469" spans="1:8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  <c r="AM469" s="122"/>
      <c r="AN469" s="122"/>
      <c r="AO469" s="122"/>
      <c r="AP469" s="122"/>
      <c r="AQ469" s="122"/>
      <c r="AR469" s="122"/>
      <c r="AS469" s="122"/>
      <c r="AT469" s="112"/>
      <c r="AU469" s="112"/>
      <c r="AV469" s="112"/>
      <c r="AW469" s="112"/>
      <c r="AX469" s="112"/>
      <c r="AY469" s="112"/>
      <c r="AZ469" s="112"/>
      <c r="BA469" s="112"/>
      <c r="BB469" s="112"/>
      <c r="BC469" s="112"/>
      <c r="BD469" s="112"/>
      <c r="BE469" s="112"/>
      <c r="BF469" s="112"/>
      <c r="BG469" s="112"/>
      <c r="BH469" s="112"/>
      <c r="BI469" s="112"/>
      <c r="BJ469" s="112"/>
      <c r="BK469" s="112"/>
      <c r="BL469" s="112"/>
      <c r="BM469" s="112"/>
      <c r="BN469" s="112"/>
      <c r="BO469" s="112"/>
      <c r="BP469" s="112"/>
      <c r="BQ469" s="112"/>
      <c r="BR469" s="112"/>
      <c r="BS469" s="112"/>
      <c r="BT469" s="112"/>
      <c r="BU469" s="112"/>
      <c r="BV469" s="112"/>
      <c r="BW469" s="112"/>
      <c r="BX469" s="112"/>
      <c r="BY469" s="112"/>
      <c r="BZ469" s="112"/>
      <c r="CA469" s="112"/>
      <c r="CB469" s="112"/>
      <c r="CC469" s="112"/>
      <c r="CD469" s="112"/>
      <c r="CE469" s="112"/>
    </row>
    <row r="470" spans="1:8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  <c r="AM470" s="122"/>
      <c r="AN470" s="122"/>
      <c r="AO470" s="122"/>
      <c r="AP470" s="122"/>
      <c r="AQ470" s="122"/>
      <c r="AR470" s="122"/>
      <c r="AS470" s="122"/>
      <c r="AT470" s="112"/>
      <c r="AU470" s="112"/>
      <c r="AV470" s="112"/>
      <c r="AW470" s="112"/>
      <c r="AX470" s="112"/>
      <c r="AY470" s="112"/>
      <c r="AZ470" s="112"/>
      <c r="BA470" s="112"/>
      <c r="BB470" s="112"/>
      <c r="BC470" s="112"/>
      <c r="BD470" s="112"/>
      <c r="BE470" s="112"/>
      <c r="BF470" s="112"/>
      <c r="BG470" s="112"/>
      <c r="BH470" s="112"/>
      <c r="BI470" s="112"/>
      <c r="BJ470" s="112"/>
      <c r="BK470" s="112"/>
      <c r="BL470" s="112"/>
      <c r="BM470" s="112"/>
      <c r="BN470" s="112"/>
      <c r="BO470" s="112"/>
      <c r="BP470" s="112"/>
      <c r="BQ470" s="112"/>
      <c r="BR470" s="112"/>
      <c r="BS470" s="112"/>
      <c r="BT470" s="112"/>
      <c r="BU470" s="112"/>
      <c r="BV470" s="112"/>
      <c r="BW470" s="112"/>
      <c r="BX470" s="112"/>
      <c r="BY470" s="112"/>
      <c r="BZ470" s="112"/>
      <c r="CA470" s="112"/>
      <c r="CB470" s="112"/>
      <c r="CC470" s="112"/>
      <c r="CD470" s="112"/>
      <c r="CE470" s="112"/>
    </row>
    <row r="471" spans="1:8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  <c r="AM471" s="122"/>
      <c r="AN471" s="122"/>
      <c r="AO471" s="122"/>
      <c r="AP471" s="122"/>
      <c r="AQ471" s="122"/>
      <c r="AR471" s="122"/>
      <c r="AS471" s="122"/>
      <c r="AT471" s="112"/>
      <c r="AU471" s="112"/>
      <c r="AV471" s="112"/>
      <c r="AW471" s="112"/>
      <c r="AX471" s="112"/>
      <c r="AY471" s="112"/>
      <c r="AZ471" s="112"/>
      <c r="BA471" s="112"/>
      <c r="BB471" s="112"/>
      <c r="BC471" s="112"/>
      <c r="BD471" s="112"/>
      <c r="BE471" s="112"/>
      <c r="BF471" s="112"/>
      <c r="BG471" s="112"/>
      <c r="BH471" s="112"/>
      <c r="BI471" s="112"/>
      <c r="BJ471" s="112"/>
      <c r="BK471" s="112"/>
      <c r="BL471" s="112"/>
      <c r="BM471" s="112"/>
      <c r="BN471" s="112"/>
      <c r="BO471" s="112"/>
      <c r="BP471" s="112"/>
      <c r="BQ471" s="112"/>
      <c r="BR471" s="112"/>
      <c r="BS471" s="112"/>
      <c r="BT471" s="112"/>
      <c r="BU471" s="112"/>
      <c r="BV471" s="112"/>
      <c r="BW471" s="112"/>
      <c r="BX471" s="112"/>
      <c r="BY471" s="112"/>
      <c r="BZ471" s="112"/>
      <c r="CA471" s="112"/>
      <c r="CB471" s="112"/>
      <c r="CC471" s="112"/>
      <c r="CD471" s="112"/>
      <c r="CE471" s="112"/>
    </row>
    <row r="472" spans="1:8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  <c r="AN472" s="122"/>
      <c r="AO472" s="122"/>
      <c r="AP472" s="122"/>
      <c r="AQ472" s="122"/>
      <c r="AR472" s="122"/>
      <c r="AS472" s="122"/>
      <c r="AT472" s="112"/>
      <c r="AU472" s="112"/>
      <c r="AV472" s="112"/>
      <c r="AW472" s="112"/>
      <c r="AX472" s="112"/>
      <c r="AY472" s="112"/>
      <c r="AZ472" s="112"/>
      <c r="BA472" s="112"/>
      <c r="BB472" s="112"/>
      <c r="BC472" s="112"/>
      <c r="BD472" s="112"/>
      <c r="BE472" s="112"/>
      <c r="BF472" s="112"/>
      <c r="BG472" s="112"/>
      <c r="BH472" s="112"/>
      <c r="BI472" s="112"/>
      <c r="BJ472" s="112"/>
      <c r="BK472" s="112"/>
      <c r="BL472" s="112"/>
      <c r="BM472" s="112"/>
      <c r="BN472" s="112"/>
      <c r="BO472" s="112"/>
      <c r="BP472" s="112"/>
      <c r="BQ472" s="112"/>
      <c r="BR472" s="112"/>
      <c r="BS472" s="112"/>
      <c r="BT472" s="112"/>
      <c r="BU472" s="112"/>
      <c r="BV472" s="112"/>
      <c r="BW472" s="112"/>
      <c r="BX472" s="112"/>
      <c r="BY472" s="112"/>
      <c r="BZ472" s="112"/>
      <c r="CA472" s="112"/>
      <c r="CB472" s="112"/>
      <c r="CC472" s="112"/>
      <c r="CD472" s="112"/>
      <c r="CE472" s="112"/>
    </row>
    <row r="473" spans="1:8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  <c r="AM473" s="122"/>
      <c r="AN473" s="122"/>
      <c r="AO473" s="122"/>
      <c r="AP473" s="122"/>
      <c r="AQ473" s="122"/>
      <c r="AR473" s="122"/>
      <c r="AS473" s="122"/>
      <c r="AT473" s="112"/>
      <c r="AU473" s="112"/>
      <c r="AV473" s="112"/>
      <c r="AW473" s="112"/>
      <c r="AX473" s="112"/>
      <c r="AY473" s="112"/>
      <c r="AZ473" s="112"/>
      <c r="BA473" s="112"/>
      <c r="BB473" s="112"/>
      <c r="BC473" s="112"/>
      <c r="BD473" s="112"/>
      <c r="BE473" s="112"/>
      <c r="BF473" s="112"/>
      <c r="BG473" s="112"/>
      <c r="BH473" s="112"/>
      <c r="BI473" s="112"/>
      <c r="BJ473" s="112"/>
      <c r="BK473" s="112"/>
      <c r="BL473" s="112"/>
      <c r="BM473" s="112"/>
      <c r="BN473" s="112"/>
      <c r="BO473" s="112"/>
      <c r="BP473" s="112"/>
      <c r="BQ473" s="112"/>
      <c r="BR473" s="112"/>
      <c r="BS473" s="112"/>
      <c r="BT473" s="112"/>
      <c r="BU473" s="112"/>
      <c r="BV473" s="112"/>
      <c r="BW473" s="112"/>
      <c r="BX473" s="112"/>
      <c r="BY473" s="112"/>
      <c r="BZ473" s="112"/>
      <c r="CA473" s="112"/>
      <c r="CB473" s="112"/>
      <c r="CC473" s="112"/>
      <c r="CD473" s="112"/>
      <c r="CE473" s="112"/>
    </row>
    <row r="474" spans="1:8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  <c r="AM474" s="122"/>
      <c r="AN474" s="122"/>
      <c r="AO474" s="122"/>
      <c r="AP474" s="122"/>
      <c r="AQ474" s="122"/>
      <c r="AR474" s="122"/>
      <c r="AS474" s="122"/>
      <c r="AT474" s="112"/>
      <c r="AU474" s="112"/>
      <c r="AV474" s="112"/>
      <c r="AW474" s="112"/>
      <c r="AX474" s="112"/>
      <c r="AY474" s="112"/>
      <c r="AZ474" s="112"/>
      <c r="BA474" s="112"/>
      <c r="BB474" s="112"/>
      <c r="BC474" s="112"/>
      <c r="BD474" s="112"/>
      <c r="BE474" s="112"/>
      <c r="BF474" s="112"/>
      <c r="BG474" s="112"/>
      <c r="BH474" s="112"/>
      <c r="BI474" s="112"/>
      <c r="BJ474" s="112"/>
      <c r="BK474" s="112"/>
      <c r="BL474" s="112"/>
      <c r="BM474" s="112"/>
      <c r="BN474" s="112"/>
      <c r="BO474" s="112"/>
      <c r="BP474" s="112"/>
      <c r="BQ474" s="112"/>
      <c r="BR474" s="112"/>
      <c r="BS474" s="112"/>
      <c r="BT474" s="112"/>
      <c r="BU474" s="112"/>
      <c r="BV474" s="112"/>
      <c r="BW474" s="112"/>
      <c r="BX474" s="112"/>
      <c r="BY474" s="112"/>
      <c r="BZ474" s="112"/>
      <c r="CA474" s="112"/>
      <c r="CB474" s="112"/>
      <c r="CC474" s="112"/>
      <c r="CD474" s="112"/>
      <c r="CE474" s="112"/>
    </row>
    <row r="475" spans="1:8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  <c r="AN475" s="122"/>
      <c r="AO475" s="122"/>
      <c r="AP475" s="122"/>
      <c r="AQ475" s="122"/>
      <c r="AR475" s="122"/>
      <c r="AS475" s="122"/>
      <c r="AT475" s="112"/>
      <c r="AU475" s="112"/>
      <c r="AV475" s="112"/>
      <c r="AW475" s="112"/>
      <c r="AX475" s="112"/>
      <c r="AY475" s="112"/>
      <c r="AZ475" s="112"/>
      <c r="BA475" s="112"/>
      <c r="BB475" s="112"/>
      <c r="BC475" s="112"/>
      <c r="BD475" s="112"/>
      <c r="BE475" s="112"/>
      <c r="BF475" s="112"/>
      <c r="BG475" s="112"/>
      <c r="BH475" s="112"/>
      <c r="BI475" s="112"/>
      <c r="BJ475" s="112"/>
      <c r="BK475" s="112"/>
      <c r="BL475" s="112"/>
      <c r="BM475" s="112"/>
      <c r="BN475" s="112"/>
      <c r="BO475" s="112"/>
      <c r="BP475" s="112"/>
      <c r="BQ475" s="112"/>
      <c r="BR475" s="112"/>
      <c r="BS475" s="112"/>
      <c r="BT475" s="112"/>
      <c r="BU475" s="112"/>
      <c r="BV475" s="112"/>
      <c r="BW475" s="112"/>
      <c r="BX475" s="112"/>
      <c r="BY475" s="112"/>
      <c r="BZ475" s="112"/>
      <c r="CA475" s="112"/>
      <c r="CB475" s="112"/>
      <c r="CC475" s="112"/>
      <c r="CD475" s="112"/>
      <c r="CE475" s="112"/>
    </row>
    <row r="476" spans="1:8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  <c r="AN476" s="122"/>
      <c r="AO476" s="122"/>
      <c r="AP476" s="122"/>
      <c r="AQ476" s="122"/>
      <c r="AR476" s="122"/>
      <c r="AS476" s="122"/>
      <c r="AT476" s="112"/>
      <c r="AU476" s="112"/>
      <c r="AV476" s="112"/>
      <c r="AW476" s="112"/>
      <c r="AX476" s="112"/>
      <c r="AY476" s="112"/>
      <c r="AZ476" s="112"/>
      <c r="BA476" s="112"/>
      <c r="BB476" s="112"/>
      <c r="BC476" s="112"/>
      <c r="BD476" s="112"/>
      <c r="BE476" s="112"/>
      <c r="BF476" s="112"/>
      <c r="BG476" s="112"/>
      <c r="BH476" s="112"/>
      <c r="BI476" s="112"/>
      <c r="BJ476" s="112"/>
      <c r="BK476" s="112"/>
      <c r="BL476" s="112"/>
      <c r="BM476" s="112"/>
      <c r="BN476" s="112"/>
      <c r="BO476" s="112"/>
      <c r="BP476" s="112"/>
      <c r="BQ476" s="112"/>
      <c r="BR476" s="112"/>
      <c r="BS476" s="112"/>
      <c r="BT476" s="112"/>
      <c r="BU476" s="112"/>
      <c r="BV476" s="112"/>
      <c r="BW476" s="112"/>
      <c r="BX476" s="112"/>
      <c r="BY476" s="112"/>
      <c r="BZ476" s="112"/>
      <c r="CA476" s="112"/>
      <c r="CB476" s="112"/>
      <c r="CC476" s="112"/>
      <c r="CD476" s="112"/>
      <c r="CE476" s="112"/>
    </row>
    <row r="477" spans="1:8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  <c r="AN477" s="122"/>
      <c r="AO477" s="122"/>
      <c r="AP477" s="122"/>
      <c r="AQ477" s="122"/>
      <c r="AR477" s="122"/>
      <c r="AS477" s="122"/>
      <c r="AT477" s="112"/>
      <c r="AU477" s="112"/>
      <c r="AV477" s="112"/>
      <c r="AW477" s="112"/>
      <c r="AX477" s="112"/>
      <c r="AY477" s="112"/>
      <c r="AZ477" s="112"/>
      <c r="BA477" s="112"/>
      <c r="BB477" s="112"/>
      <c r="BC477" s="112"/>
      <c r="BD477" s="112"/>
      <c r="BE477" s="112"/>
      <c r="BF477" s="112"/>
      <c r="BG477" s="112"/>
      <c r="BH477" s="112"/>
      <c r="BI477" s="112"/>
      <c r="BJ477" s="112"/>
      <c r="BK477" s="112"/>
      <c r="BL477" s="112"/>
      <c r="BM477" s="112"/>
      <c r="BN477" s="112"/>
      <c r="BO477" s="112"/>
      <c r="BP477" s="112"/>
      <c r="BQ477" s="112"/>
      <c r="BR477" s="112"/>
      <c r="BS477" s="112"/>
      <c r="BT477" s="112"/>
      <c r="BU477" s="112"/>
      <c r="BV477" s="112"/>
      <c r="BW477" s="112"/>
      <c r="BX477" s="112"/>
      <c r="BY477" s="112"/>
      <c r="BZ477" s="112"/>
      <c r="CA477" s="112"/>
      <c r="CB477" s="112"/>
      <c r="CC477" s="112"/>
      <c r="CD477" s="112"/>
      <c r="CE477" s="112"/>
    </row>
    <row r="478" spans="1:8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  <c r="AN478" s="122"/>
      <c r="AO478" s="122"/>
      <c r="AP478" s="122"/>
      <c r="AQ478" s="122"/>
      <c r="AR478" s="122"/>
      <c r="AS478" s="122"/>
      <c r="AT478" s="112"/>
      <c r="AU478" s="112"/>
      <c r="AV478" s="112"/>
      <c r="AW478" s="112"/>
      <c r="AX478" s="112"/>
      <c r="AY478" s="112"/>
      <c r="AZ478" s="112"/>
      <c r="BA478" s="112"/>
      <c r="BB478" s="112"/>
      <c r="BC478" s="112"/>
      <c r="BD478" s="112"/>
      <c r="BE478" s="112"/>
      <c r="BF478" s="112"/>
      <c r="BG478" s="112"/>
      <c r="BH478" s="112"/>
      <c r="BI478" s="112"/>
      <c r="BJ478" s="112"/>
      <c r="BK478" s="112"/>
      <c r="BL478" s="112"/>
      <c r="BM478" s="112"/>
      <c r="BN478" s="112"/>
      <c r="BO478" s="112"/>
      <c r="BP478" s="112"/>
      <c r="BQ478" s="112"/>
      <c r="BR478" s="112"/>
      <c r="BS478" s="112"/>
      <c r="BT478" s="112"/>
      <c r="BU478" s="112"/>
      <c r="BV478" s="112"/>
      <c r="BW478" s="112"/>
      <c r="BX478" s="112"/>
      <c r="BY478" s="112"/>
      <c r="BZ478" s="112"/>
      <c r="CA478" s="112"/>
      <c r="CB478" s="112"/>
      <c r="CC478" s="112"/>
      <c r="CD478" s="112"/>
      <c r="CE478" s="112"/>
    </row>
    <row r="479" spans="1:8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  <c r="AM479" s="122"/>
      <c r="AN479" s="122"/>
      <c r="AO479" s="122"/>
      <c r="AP479" s="122"/>
      <c r="AQ479" s="122"/>
      <c r="AR479" s="122"/>
      <c r="AS479" s="122"/>
      <c r="AT479" s="112"/>
      <c r="AU479" s="112"/>
      <c r="AV479" s="112"/>
      <c r="AW479" s="112"/>
      <c r="AX479" s="112"/>
      <c r="AY479" s="112"/>
      <c r="AZ479" s="112"/>
      <c r="BA479" s="112"/>
      <c r="BB479" s="112"/>
      <c r="BC479" s="112"/>
      <c r="BD479" s="112"/>
      <c r="BE479" s="112"/>
      <c r="BF479" s="112"/>
      <c r="BG479" s="112"/>
      <c r="BH479" s="112"/>
      <c r="BI479" s="112"/>
      <c r="BJ479" s="112"/>
      <c r="BK479" s="112"/>
      <c r="BL479" s="112"/>
      <c r="BM479" s="112"/>
      <c r="BN479" s="112"/>
      <c r="BO479" s="112"/>
      <c r="BP479" s="112"/>
      <c r="BQ479" s="112"/>
      <c r="BR479" s="112"/>
      <c r="BS479" s="112"/>
      <c r="BT479" s="112"/>
      <c r="BU479" s="112"/>
      <c r="BV479" s="112"/>
      <c r="BW479" s="112"/>
      <c r="BX479" s="112"/>
      <c r="BY479" s="112"/>
      <c r="BZ479" s="112"/>
      <c r="CA479" s="112"/>
      <c r="CB479" s="112"/>
      <c r="CC479" s="112"/>
      <c r="CD479" s="112"/>
      <c r="CE479" s="112"/>
    </row>
    <row r="480" spans="1:8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  <c r="AN480" s="122"/>
      <c r="AO480" s="122"/>
      <c r="AP480" s="122"/>
      <c r="AQ480" s="122"/>
      <c r="AR480" s="122"/>
      <c r="AS480" s="122"/>
      <c r="AT480" s="112"/>
      <c r="AU480" s="112"/>
      <c r="AV480" s="112"/>
      <c r="AW480" s="112"/>
      <c r="AX480" s="112"/>
      <c r="AY480" s="112"/>
      <c r="AZ480" s="112"/>
      <c r="BA480" s="112"/>
      <c r="BB480" s="112"/>
      <c r="BC480" s="112"/>
      <c r="BD480" s="112"/>
      <c r="BE480" s="112"/>
      <c r="BF480" s="112"/>
      <c r="BG480" s="112"/>
      <c r="BH480" s="112"/>
      <c r="BI480" s="112"/>
      <c r="BJ480" s="112"/>
      <c r="BK480" s="112"/>
      <c r="BL480" s="112"/>
      <c r="BM480" s="112"/>
      <c r="BN480" s="112"/>
      <c r="BO480" s="112"/>
      <c r="BP480" s="112"/>
      <c r="BQ480" s="112"/>
      <c r="BR480" s="112"/>
      <c r="BS480" s="112"/>
      <c r="BT480" s="112"/>
      <c r="BU480" s="112"/>
      <c r="BV480" s="112"/>
      <c r="BW480" s="112"/>
      <c r="BX480" s="112"/>
      <c r="BY480" s="112"/>
      <c r="BZ480" s="112"/>
      <c r="CA480" s="112"/>
      <c r="CB480" s="112"/>
      <c r="CC480" s="112"/>
      <c r="CD480" s="112"/>
      <c r="CE480" s="112"/>
    </row>
    <row r="481" spans="1:8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  <c r="AN481" s="122"/>
      <c r="AO481" s="122"/>
      <c r="AP481" s="122"/>
      <c r="AQ481" s="122"/>
      <c r="AR481" s="122"/>
      <c r="AS481" s="122"/>
      <c r="AT481" s="112"/>
      <c r="AU481" s="112"/>
      <c r="AV481" s="112"/>
      <c r="AW481" s="112"/>
      <c r="AX481" s="112"/>
      <c r="AY481" s="112"/>
      <c r="AZ481" s="112"/>
      <c r="BA481" s="112"/>
      <c r="BB481" s="112"/>
      <c r="BC481" s="112"/>
      <c r="BD481" s="112"/>
      <c r="BE481" s="112"/>
      <c r="BF481" s="112"/>
      <c r="BG481" s="112"/>
      <c r="BH481" s="112"/>
      <c r="BI481" s="112"/>
      <c r="BJ481" s="112"/>
      <c r="BK481" s="112"/>
      <c r="BL481" s="112"/>
      <c r="BM481" s="112"/>
      <c r="BN481" s="112"/>
      <c r="BO481" s="112"/>
      <c r="BP481" s="112"/>
      <c r="BQ481" s="112"/>
      <c r="BR481" s="112"/>
      <c r="BS481" s="112"/>
      <c r="BT481" s="112"/>
      <c r="BU481" s="112"/>
      <c r="BV481" s="112"/>
      <c r="BW481" s="112"/>
      <c r="BX481" s="112"/>
      <c r="BY481" s="112"/>
      <c r="BZ481" s="112"/>
      <c r="CA481" s="112"/>
      <c r="CB481" s="112"/>
      <c r="CC481" s="112"/>
      <c r="CD481" s="112"/>
      <c r="CE481" s="112"/>
    </row>
    <row r="482" spans="1:8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  <c r="AN482" s="122"/>
      <c r="AO482" s="122"/>
      <c r="AP482" s="122"/>
      <c r="AQ482" s="122"/>
      <c r="AR482" s="122"/>
      <c r="AS482" s="122"/>
      <c r="AT482" s="112"/>
      <c r="AU482" s="112"/>
      <c r="AV482" s="112"/>
      <c r="AW482" s="112"/>
      <c r="AX482" s="112"/>
      <c r="AY482" s="112"/>
      <c r="AZ482" s="112"/>
      <c r="BA482" s="112"/>
      <c r="BB482" s="112"/>
      <c r="BC482" s="112"/>
      <c r="BD482" s="112"/>
      <c r="BE482" s="112"/>
      <c r="BF482" s="112"/>
      <c r="BG482" s="112"/>
      <c r="BH482" s="112"/>
      <c r="BI482" s="112"/>
      <c r="BJ482" s="112"/>
      <c r="BK482" s="112"/>
      <c r="BL482" s="112"/>
      <c r="BM482" s="112"/>
      <c r="BN482" s="112"/>
      <c r="BO482" s="112"/>
      <c r="BP482" s="112"/>
      <c r="BQ482" s="112"/>
      <c r="BR482" s="112"/>
      <c r="BS482" s="112"/>
      <c r="BT482" s="112"/>
      <c r="BU482" s="112"/>
      <c r="BV482" s="112"/>
      <c r="BW482" s="112"/>
      <c r="BX482" s="112"/>
      <c r="BY482" s="112"/>
      <c r="BZ482" s="112"/>
      <c r="CA482" s="112"/>
      <c r="CB482" s="112"/>
      <c r="CC482" s="112"/>
      <c r="CD482" s="112"/>
      <c r="CE482" s="112"/>
    </row>
    <row r="483" spans="1: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  <c r="AN483" s="122"/>
      <c r="AO483" s="122"/>
      <c r="AP483" s="122"/>
      <c r="AQ483" s="122"/>
      <c r="AR483" s="122"/>
      <c r="AS483" s="122"/>
      <c r="AT483" s="112"/>
      <c r="AU483" s="112"/>
      <c r="AV483" s="112"/>
      <c r="AW483" s="112"/>
      <c r="AX483" s="112"/>
      <c r="AY483" s="112"/>
      <c r="AZ483" s="112"/>
      <c r="BA483" s="112"/>
      <c r="BB483" s="112"/>
      <c r="BC483" s="112"/>
      <c r="BD483" s="112"/>
      <c r="BE483" s="112"/>
      <c r="BF483" s="112"/>
      <c r="BG483" s="112"/>
      <c r="BH483" s="112"/>
      <c r="BI483" s="112"/>
      <c r="BJ483" s="112"/>
      <c r="BK483" s="112"/>
      <c r="BL483" s="112"/>
      <c r="BM483" s="112"/>
      <c r="BN483" s="112"/>
      <c r="BO483" s="112"/>
      <c r="BP483" s="112"/>
      <c r="BQ483" s="112"/>
      <c r="BR483" s="112"/>
      <c r="BS483" s="112"/>
      <c r="BT483" s="112"/>
      <c r="BU483" s="112"/>
      <c r="BV483" s="112"/>
      <c r="BW483" s="112"/>
      <c r="BX483" s="112"/>
      <c r="BY483" s="112"/>
      <c r="BZ483" s="112"/>
      <c r="CA483" s="112"/>
      <c r="CB483" s="112"/>
      <c r="CC483" s="112"/>
      <c r="CD483" s="112"/>
      <c r="CE483" s="112"/>
    </row>
    <row r="484" spans="1:8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  <c r="AN484" s="122"/>
      <c r="AO484" s="122"/>
      <c r="AP484" s="122"/>
      <c r="AQ484" s="122"/>
      <c r="AR484" s="122"/>
      <c r="AS484" s="122"/>
      <c r="AT484" s="112"/>
      <c r="AU484" s="112"/>
      <c r="AV484" s="112"/>
      <c r="AW484" s="112"/>
      <c r="AX484" s="112"/>
      <c r="AY484" s="112"/>
      <c r="AZ484" s="112"/>
      <c r="BA484" s="112"/>
      <c r="BB484" s="112"/>
      <c r="BC484" s="112"/>
      <c r="BD484" s="112"/>
      <c r="BE484" s="112"/>
      <c r="BF484" s="112"/>
      <c r="BG484" s="112"/>
      <c r="BH484" s="112"/>
      <c r="BI484" s="112"/>
      <c r="BJ484" s="112"/>
      <c r="BK484" s="112"/>
      <c r="BL484" s="112"/>
      <c r="BM484" s="112"/>
      <c r="BN484" s="112"/>
      <c r="BO484" s="112"/>
      <c r="BP484" s="112"/>
      <c r="BQ484" s="112"/>
      <c r="BR484" s="112"/>
      <c r="BS484" s="112"/>
      <c r="BT484" s="112"/>
      <c r="BU484" s="112"/>
      <c r="BV484" s="112"/>
      <c r="BW484" s="112"/>
      <c r="BX484" s="112"/>
      <c r="BY484" s="112"/>
      <c r="BZ484" s="112"/>
      <c r="CA484" s="112"/>
      <c r="CB484" s="112"/>
      <c r="CC484" s="112"/>
      <c r="CD484" s="112"/>
      <c r="CE484" s="112"/>
    </row>
    <row r="485" spans="1:8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  <c r="AN485" s="122"/>
      <c r="AO485" s="122"/>
      <c r="AP485" s="122"/>
      <c r="AQ485" s="122"/>
      <c r="AR485" s="122"/>
      <c r="AS485" s="122"/>
      <c r="AT485" s="112"/>
      <c r="AU485" s="112"/>
      <c r="AV485" s="112"/>
      <c r="AW485" s="112"/>
      <c r="AX485" s="112"/>
      <c r="AY485" s="112"/>
      <c r="AZ485" s="112"/>
      <c r="BA485" s="112"/>
      <c r="BB485" s="112"/>
      <c r="BC485" s="112"/>
      <c r="BD485" s="112"/>
      <c r="BE485" s="112"/>
      <c r="BF485" s="112"/>
      <c r="BG485" s="112"/>
      <c r="BH485" s="112"/>
      <c r="BI485" s="112"/>
      <c r="BJ485" s="112"/>
      <c r="BK485" s="112"/>
      <c r="BL485" s="112"/>
      <c r="BM485" s="112"/>
      <c r="BN485" s="112"/>
      <c r="BO485" s="112"/>
      <c r="BP485" s="112"/>
      <c r="BQ485" s="112"/>
      <c r="BR485" s="112"/>
      <c r="BS485" s="112"/>
      <c r="BT485" s="112"/>
      <c r="BU485" s="112"/>
      <c r="BV485" s="112"/>
      <c r="BW485" s="112"/>
      <c r="BX485" s="112"/>
      <c r="BY485" s="112"/>
      <c r="BZ485" s="112"/>
      <c r="CA485" s="112"/>
      <c r="CB485" s="112"/>
      <c r="CC485" s="112"/>
      <c r="CD485" s="112"/>
      <c r="CE485" s="112"/>
    </row>
    <row r="486" spans="1:8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  <c r="AN486" s="122"/>
      <c r="AO486" s="122"/>
      <c r="AP486" s="122"/>
      <c r="AQ486" s="122"/>
      <c r="AR486" s="122"/>
      <c r="AS486" s="122"/>
      <c r="AT486" s="112"/>
      <c r="AU486" s="112"/>
      <c r="AV486" s="112"/>
      <c r="AW486" s="112"/>
      <c r="AX486" s="112"/>
      <c r="AY486" s="112"/>
      <c r="AZ486" s="112"/>
      <c r="BA486" s="112"/>
      <c r="BB486" s="112"/>
      <c r="BC486" s="112"/>
      <c r="BD486" s="112"/>
      <c r="BE486" s="112"/>
      <c r="BF486" s="112"/>
      <c r="BG486" s="112"/>
      <c r="BH486" s="112"/>
      <c r="BI486" s="112"/>
      <c r="BJ486" s="112"/>
      <c r="BK486" s="112"/>
      <c r="BL486" s="112"/>
      <c r="BM486" s="112"/>
      <c r="BN486" s="112"/>
      <c r="BO486" s="112"/>
      <c r="BP486" s="112"/>
      <c r="BQ486" s="112"/>
      <c r="BR486" s="112"/>
      <c r="BS486" s="112"/>
      <c r="BT486" s="112"/>
      <c r="BU486" s="112"/>
      <c r="BV486" s="112"/>
      <c r="BW486" s="112"/>
      <c r="BX486" s="112"/>
      <c r="BY486" s="112"/>
      <c r="BZ486" s="112"/>
      <c r="CA486" s="112"/>
      <c r="CB486" s="112"/>
      <c r="CC486" s="112"/>
      <c r="CD486" s="112"/>
      <c r="CE486" s="112"/>
    </row>
    <row r="487" spans="1:8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  <c r="AN487" s="122"/>
      <c r="AO487" s="122"/>
      <c r="AP487" s="122"/>
      <c r="AQ487" s="122"/>
      <c r="AR487" s="122"/>
      <c r="AS487" s="122"/>
      <c r="AT487" s="112"/>
      <c r="AU487" s="112"/>
      <c r="AV487" s="112"/>
      <c r="AW487" s="112"/>
      <c r="AX487" s="112"/>
      <c r="AY487" s="112"/>
      <c r="AZ487" s="112"/>
      <c r="BA487" s="112"/>
      <c r="BB487" s="112"/>
      <c r="BC487" s="112"/>
      <c r="BD487" s="112"/>
      <c r="BE487" s="112"/>
      <c r="BF487" s="112"/>
      <c r="BG487" s="112"/>
      <c r="BH487" s="112"/>
      <c r="BI487" s="112"/>
      <c r="BJ487" s="112"/>
      <c r="BK487" s="112"/>
      <c r="BL487" s="112"/>
      <c r="BM487" s="112"/>
      <c r="BN487" s="112"/>
      <c r="BO487" s="112"/>
      <c r="BP487" s="112"/>
      <c r="BQ487" s="112"/>
      <c r="BR487" s="112"/>
      <c r="BS487" s="112"/>
      <c r="BT487" s="112"/>
      <c r="BU487" s="112"/>
      <c r="BV487" s="112"/>
      <c r="BW487" s="112"/>
      <c r="BX487" s="112"/>
      <c r="BY487" s="112"/>
      <c r="BZ487" s="112"/>
      <c r="CA487" s="112"/>
      <c r="CB487" s="112"/>
      <c r="CC487" s="112"/>
      <c r="CD487" s="112"/>
      <c r="CE487" s="112"/>
    </row>
    <row r="488" spans="1:8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  <c r="AN488" s="122"/>
      <c r="AO488" s="122"/>
      <c r="AP488" s="122"/>
      <c r="AQ488" s="122"/>
      <c r="AR488" s="122"/>
      <c r="AS488" s="122"/>
      <c r="AT488" s="112"/>
      <c r="AU488" s="112"/>
      <c r="AV488" s="112"/>
      <c r="AW488" s="112"/>
      <c r="AX488" s="112"/>
      <c r="AY488" s="112"/>
      <c r="AZ488" s="112"/>
      <c r="BA488" s="112"/>
      <c r="BB488" s="112"/>
      <c r="BC488" s="112"/>
      <c r="BD488" s="112"/>
      <c r="BE488" s="112"/>
      <c r="BF488" s="112"/>
      <c r="BG488" s="112"/>
      <c r="BH488" s="112"/>
      <c r="BI488" s="112"/>
      <c r="BJ488" s="112"/>
      <c r="BK488" s="112"/>
      <c r="BL488" s="112"/>
      <c r="BM488" s="112"/>
      <c r="BN488" s="112"/>
      <c r="BO488" s="112"/>
      <c r="BP488" s="112"/>
      <c r="BQ488" s="112"/>
      <c r="BR488" s="112"/>
      <c r="BS488" s="112"/>
      <c r="BT488" s="112"/>
      <c r="BU488" s="112"/>
      <c r="BV488" s="112"/>
      <c r="BW488" s="112"/>
      <c r="BX488" s="112"/>
      <c r="BY488" s="112"/>
      <c r="BZ488" s="112"/>
      <c r="CA488" s="112"/>
      <c r="CB488" s="112"/>
      <c r="CC488" s="112"/>
      <c r="CD488" s="112"/>
      <c r="CE488" s="112"/>
    </row>
    <row r="489" spans="1:8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  <c r="AN489" s="122"/>
      <c r="AO489" s="122"/>
      <c r="AP489" s="122"/>
      <c r="AQ489" s="122"/>
      <c r="AR489" s="122"/>
      <c r="AS489" s="122"/>
      <c r="AT489" s="112"/>
      <c r="AU489" s="112"/>
      <c r="AV489" s="112"/>
      <c r="AW489" s="112"/>
      <c r="AX489" s="112"/>
      <c r="AY489" s="112"/>
      <c r="AZ489" s="112"/>
      <c r="BA489" s="112"/>
      <c r="BB489" s="112"/>
      <c r="BC489" s="112"/>
      <c r="BD489" s="112"/>
      <c r="BE489" s="112"/>
      <c r="BF489" s="112"/>
      <c r="BG489" s="112"/>
      <c r="BH489" s="112"/>
      <c r="BI489" s="112"/>
      <c r="BJ489" s="112"/>
      <c r="BK489" s="112"/>
      <c r="BL489" s="112"/>
      <c r="BM489" s="112"/>
      <c r="BN489" s="112"/>
      <c r="BO489" s="112"/>
      <c r="BP489" s="112"/>
      <c r="BQ489" s="112"/>
      <c r="BR489" s="112"/>
      <c r="BS489" s="112"/>
      <c r="BT489" s="112"/>
      <c r="BU489" s="112"/>
      <c r="BV489" s="112"/>
      <c r="BW489" s="112"/>
      <c r="BX489" s="112"/>
      <c r="BY489" s="112"/>
      <c r="BZ489" s="112"/>
      <c r="CA489" s="112"/>
      <c r="CB489" s="112"/>
      <c r="CC489" s="112"/>
      <c r="CD489" s="112"/>
      <c r="CE489" s="112"/>
    </row>
    <row r="490" spans="1:8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  <c r="AN490" s="122"/>
      <c r="AO490" s="122"/>
      <c r="AP490" s="122"/>
      <c r="AQ490" s="122"/>
      <c r="AR490" s="122"/>
      <c r="AS490" s="122"/>
      <c r="AT490" s="112"/>
      <c r="AU490" s="112"/>
      <c r="AV490" s="112"/>
      <c r="AW490" s="112"/>
      <c r="AX490" s="112"/>
      <c r="AY490" s="112"/>
      <c r="AZ490" s="112"/>
      <c r="BA490" s="112"/>
      <c r="BB490" s="112"/>
      <c r="BC490" s="112"/>
      <c r="BD490" s="112"/>
      <c r="BE490" s="112"/>
      <c r="BF490" s="112"/>
      <c r="BG490" s="112"/>
      <c r="BH490" s="112"/>
      <c r="BI490" s="112"/>
      <c r="BJ490" s="112"/>
      <c r="BK490" s="112"/>
      <c r="BL490" s="112"/>
      <c r="BM490" s="112"/>
      <c r="BN490" s="112"/>
      <c r="BO490" s="112"/>
      <c r="BP490" s="112"/>
      <c r="BQ490" s="112"/>
      <c r="BR490" s="112"/>
      <c r="BS490" s="112"/>
      <c r="BT490" s="112"/>
      <c r="BU490" s="112"/>
      <c r="BV490" s="112"/>
      <c r="BW490" s="112"/>
      <c r="BX490" s="112"/>
      <c r="BY490" s="112"/>
      <c r="BZ490" s="112"/>
      <c r="CA490" s="112"/>
      <c r="CB490" s="112"/>
      <c r="CC490" s="112"/>
      <c r="CD490" s="112"/>
      <c r="CE490" s="112"/>
    </row>
    <row r="491" spans="1:8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  <c r="AM491" s="122"/>
      <c r="AN491" s="122"/>
      <c r="AO491" s="122"/>
      <c r="AP491" s="122"/>
      <c r="AQ491" s="122"/>
      <c r="AR491" s="122"/>
      <c r="AS491" s="122"/>
      <c r="AT491" s="112"/>
      <c r="AU491" s="112"/>
      <c r="AV491" s="112"/>
      <c r="AW491" s="112"/>
      <c r="AX491" s="112"/>
      <c r="AY491" s="112"/>
      <c r="AZ491" s="112"/>
      <c r="BA491" s="112"/>
      <c r="BB491" s="112"/>
      <c r="BC491" s="112"/>
      <c r="BD491" s="112"/>
      <c r="BE491" s="112"/>
      <c r="BF491" s="112"/>
      <c r="BG491" s="112"/>
      <c r="BH491" s="112"/>
      <c r="BI491" s="112"/>
      <c r="BJ491" s="112"/>
      <c r="BK491" s="112"/>
      <c r="BL491" s="112"/>
      <c r="BM491" s="112"/>
      <c r="BN491" s="112"/>
      <c r="BO491" s="112"/>
      <c r="BP491" s="112"/>
      <c r="BQ491" s="112"/>
      <c r="BR491" s="112"/>
      <c r="BS491" s="112"/>
      <c r="BT491" s="112"/>
      <c r="BU491" s="112"/>
      <c r="BV491" s="112"/>
      <c r="BW491" s="112"/>
      <c r="BX491" s="112"/>
      <c r="BY491" s="112"/>
      <c r="BZ491" s="112"/>
      <c r="CA491" s="112"/>
      <c r="CB491" s="112"/>
      <c r="CC491" s="112"/>
      <c r="CD491" s="112"/>
      <c r="CE491" s="112"/>
    </row>
    <row r="492" spans="1:8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  <c r="AM492" s="122"/>
      <c r="AN492" s="122"/>
      <c r="AO492" s="122"/>
      <c r="AP492" s="122"/>
      <c r="AQ492" s="122"/>
      <c r="AR492" s="122"/>
      <c r="AS492" s="122"/>
      <c r="AT492" s="112"/>
      <c r="AU492" s="112"/>
      <c r="AV492" s="112"/>
      <c r="AW492" s="112"/>
      <c r="AX492" s="112"/>
      <c r="AY492" s="112"/>
      <c r="AZ492" s="112"/>
      <c r="BA492" s="112"/>
      <c r="BB492" s="112"/>
      <c r="BC492" s="112"/>
      <c r="BD492" s="112"/>
      <c r="BE492" s="112"/>
      <c r="BF492" s="112"/>
      <c r="BG492" s="112"/>
      <c r="BH492" s="112"/>
      <c r="BI492" s="112"/>
      <c r="BJ492" s="112"/>
      <c r="BK492" s="112"/>
      <c r="BL492" s="112"/>
      <c r="BM492" s="112"/>
      <c r="BN492" s="112"/>
      <c r="BO492" s="112"/>
      <c r="BP492" s="112"/>
      <c r="BQ492" s="112"/>
      <c r="BR492" s="112"/>
      <c r="BS492" s="112"/>
      <c r="BT492" s="112"/>
      <c r="BU492" s="112"/>
      <c r="BV492" s="112"/>
      <c r="BW492" s="112"/>
      <c r="BX492" s="112"/>
      <c r="BY492" s="112"/>
      <c r="BZ492" s="112"/>
      <c r="CA492" s="112"/>
      <c r="CB492" s="112"/>
      <c r="CC492" s="112"/>
      <c r="CD492" s="112"/>
      <c r="CE492" s="112"/>
    </row>
    <row r="493" spans="1:8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  <c r="AM493" s="122"/>
      <c r="AN493" s="122"/>
      <c r="AO493" s="122"/>
      <c r="AP493" s="122"/>
      <c r="AQ493" s="122"/>
      <c r="AR493" s="122"/>
      <c r="AS493" s="122"/>
      <c r="AT493" s="112"/>
      <c r="AU493" s="112"/>
      <c r="AV493" s="112"/>
      <c r="AW493" s="112"/>
      <c r="AX493" s="112"/>
      <c r="AY493" s="112"/>
      <c r="AZ493" s="112"/>
      <c r="BA493" s="112"/>
      <c r="BB493" s="112"/>
      <c r="BC493" s="112"/>
      <c r="BD493" s="112"/>
      <c r="BE493" s="112"/>
      <c r="BF493" s="112"/>
      <c r="BG493" s="112"/>
      <c r="BH493" s="112"/>
      <c r="BI493" s="112"/>
      <c r="BJ493" s="112"/>
      <c r="BK493" s="112"/>
      <c r="BL493" s="112"/>
      <c r="BM493" s="112"/>
      <c r="BN493" s="112"/>
      <c r="BO493" s="112"/>
      <c r="BP493" s="112"/>
      <c r="BQ493" s="112"/>
      <c r="BR493" s="112"/>
      <c r="BS493" s="112"/>
      <c r="BT493" s="112"/>
      <c r="BU493" s="112"/>
      <c r="BV493" s="112"/>
      <c r="BW493" s="112"/>
      <c r="BX493" s="112"/>
      <c r="BY493" s="112"/>
      <c r="BZ493" s="112"/>
      <c r="CA493" s="112"/>
      <c r="CB493" s="112"/>
      <c r="CC493" s="112"/>
      <c r="CD493" s="112"/>
      <c r="CE493" s="112"/>
    </row>
    <row r="494" spans="1:8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  <c r="AM494" s="122"/>
      <c r="AN494" s="122"/>
      <c r="AO494" s="122"/>
      <c r="AP494" s="122"/>
      <c r="AQ494" s="122"/>
      <c r="AR494" s="122"/>
      <c r="AS494" s="122"/>
      <c r="AT494" s="112"/>
      <c r="AU494" s="112"/>
      <c r="AV494" s="112"/>
      <c r="AW494" s="112"/>
      <c r="AX494" s="112"/>
      <c r="AY494" s="112"/>
      <c r="AZ494" s="112"/>
      <c r="BA494" s="112"/>
      <c r="BB494" s="112"/>
      <c r="BC494" s="112"/>
      <c r="BD494" s="112"/>
      <c r="BE494" s="112"/>
      <c r="BF494" s="112"/>
      <c r="BG494" s="112"/>
      <c r="BH494" s="112"/>
      <c r="BI494" s="112"/>
      <c r="BJ494" s="112"/>
      <c r="BK494" s="112"/>
      <c r="BL494" s="112"/>
      <c r="BM494" s="112"/>
      <c r="BN494" s="112"/>
      <c r="BO494" s="112"/>
      <c r="BP494" s="112"/>
      <c r="BQ494" s="112"/>
      <c r="BR494" s="112"/>
      <c r="BS494" s="112"/>
      <c r="BT494" s="112"/>
      <c r="BU494" s="112"/>
      <c r="BV494" s="112"/>
      <c r="BW494" s="112"/>
      <c r="BX494" s="112"/>
      <c r="BY494" s="112"/>
      <c r="BZ494" s="112"/>
      <c r="CA494" s="112"/>
      <c r="CB494" s="112"/>
      <c r="CC494" s="112"/>
      <c r="CD494" s="112"/>
      <c r="CE494" s="112"/>
    </row>
    <row r="495" spans="1:8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  <c r="AM495" s="122"/>
      <c r="AN495" s="122"/>
      <c r="AO495" s="122"/>
      <c r="AP495" s="122"/>
      <c r="AQ495" s="122"/>
      <c r="AR495" s="122"/>
      <c r="AS495" s="122"/>
      <c r="AT495" s="112"/>
      <c r="AU495" s="112"/>
      <c r="AV495" s="112"/>
      <c r="AW495" s="112"/>
      <c r="AX495" s="112"/>
      <c r="AY495" s="112"/>
      <c r="AZ495" s="112"/>
      <c r="BA495" s="112"/>
      <c r="BB495" s="112"/>
      <c r="BC495" s="112"/>
      <c r="BD495" s="112"/>
      <c r="BE495" s="112"/>
      <c r="BF495" s="112"/>
      <c r="BG495" s="112"/>
      <c r="BH495" s="112"/>
      <c r="BI495" s="112"/>
      <c r="BJ495" s="112"/>
      <c r="BK495" s="112"/>
      <c r="BL495" s="112"/>
      <c r="BM495" s="112"/>
      <c r="BN495" s="112"/>
      <c r="BO495" s="112"/>
      <c r="BP495" s="112"/>
      <c r="BQ495" s="112"/>
    </row>
    <row r="496" spans="1:8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  <c r="AM496" s="122"/>
      <c r="AN496" s="122"/>
      <c r="AO496" s="122"/>
      <c r="AP496" s="122"/>
      <c r="AQ496" s="122"/>
      <c r="AR496" s="122"/>
      <c r="AS496" s="122"/>
      <c r="AT496" s="112"/>
      <c r="AU496" s="112"/>
      <c r="AV496" s="112"/>
      <c r="AW496" s="112"/>
      <c r="AX496" s="112"/>
      <c r="AY496" s="112"/>
      <c r="AZ496" s="112"/>
      <c r="BA496" s="112"/>
      <c r="BB496" s="112"/>
      <c r="BC496" s="112"/>
      <c r="BD496" s="112"/>
      <c r="BE496" s="112"/>
      <c r="BF496" s="112"/>
      <c r="BG496" s="112"/>
      <c r="BH496" s="112"/>
      <c r="BI496" s="112"/>
      <c r="BJ496" s="112"/>
      <c r="BK496" s="112"/>
      <c r="BL496" s="112"/>
      <c r="BM496" s="112"/>
      <c r="BN496" s="112"/>
      <c r="BO496" s="112"/>
      <c r="BP496" s="112"/>
      <c r="BQ496" s="112"/>
    </row>
    <row r="497" spans="1:69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  <c r="AM497" s="122"/>
      <c r="AN497" s="122"/>
      <c r="AO497" s="122"/>
      <c r="AP497" s="122"/>
      <c r="AQ497" s="122"/>
      <c r="AR497" s="122"/>
      <c r="AS497" s="122"/>
      <c r="AT497" s="112"/>
      <c r="AU497" s="112"/>
      <c r="AV497" s="112"/>
      <c r="AW497" s="112"/>
      <c r="AX497" s="112"/>
      <c r="AY497" s="112"/>
      <c r="AZ497" s="112"/>
      <c r="BA497" s="112"/>
      <c r="BB497" s="112"/>
      <c r="BC497" s="112"/>
      <c r="BD497" s="112"/>
      <c r="BE497" s="112"/>
      <c r="BF497" s="112"/>
      <c r="BG497" s="112"/>
      <c r="BH497" s="112"/>
      <c r="BI497" s="112"/>
      <c r="BJ497" s="112"/>
      <c r="BK497" s="112"/>
      <c r="BL497" s="112"/>
      <c r="BM497" s="112"/>
      <c r="BN497" s="112"/>
      <c r="BO497" s="112"/>
      <c r="BP497" s="112"/>
      <c r="BQ497" s="112"/>
    </row>
    <row r="498" spans="1:69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  <c r="AM498" s="122"/>
      <c r="AN498" s="122"/>
      <c r="AO498" s="122"/>
      <c r="AP498" s="122"/>
      <c r="AQ498" s="122"/>
      <c r="AR498" s="122"/>
      <c r="AS498" s="122"/>
      <c r="AT498" s="112"/>
      <c r="AU498" s="112"/>
      <c r="AV498" s="112"/>
      <c r="AW498" s="112"/>
      <c r="AX498" s="112"/>
      <c r="AY498" s="112"/>
      <c r="AZ498" s="112"/>
      <c r="BA498" s="112"/>
      <c r="BB498" s="112"/>
      <c r="BC498" s="112"/>
      <c r="BD498" s="112"/>
      <c r="BE498" s="112"/>
      <c r="BF498" s="112"/>
      <c r="BG498" s="112"/>
      <c r="BH498" s="112"/>
      <c r="BI498" s="112"/>
      <c r="BJ498" s="112"/>
      <c r="BK498" s="112"/>
      <c r="BL498" s="112"/>
      <c r="BM498" s="112"/>
      <c r="BN498" s="112"/>
      <c r="BO498" s="112"/>
      <c r="BP498" s="112"/>
      <c r="BQ498" s="112"/>
    </row>
    <row r="499" spans="1:6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  <c r="AM499" s="122"/>
      <c r="AN499" s="122"/>
      <c r="AO499" s="122"/>
      <c r="AP499" s="122"/>
      <c r="AQ499" s="122"/>
      <c r="AR499" s="122"/>
      <c r="AS499" s="122"/>
      <c r="AT499" s="112"/>
      <c r="AU499" s="112"/>
      <c r="AV499" s="112"/>
      <c r="AW499" s="112"/>
      <c r="AX499" s="112"/>
      <c r="AY499" s="112"/>
      <c r="AZ499" s="112"/>
      <c r="BA499" s="112"/>
      <c r="BB499" s="112"/>
      <c r="BC499" s="112"/>
      <c r="BD499" s="112"/>
      <c r="BE499" s="112"/>
      <c r="BF499" s="112"/>
      <c r="BG499" s="112"/>
      <c r="BH499" s="112"/>
      <c r="BI499" s="112"/>
      <c r="BJ499" s="112"/>
      <c r="BK499" s="112"/>
      <c r="BL499" s="112"/>
      <c r="BM499" s="112"/>
      <c r="BN499" s="112"/>
      <c r="BO499" s="112"/>
      <c r="BP499" s="112"/>
      <c r="BQ499" s="112"/>
    </row>
    <row r="500" spans="1:69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  <c r="AM500" s="122"/>
      <c r="AN500" s="122"/>
      <c r="AO500" s="122"/>
      <c r="AP500" s="122"/>
      <c r="AQ500" s="122"/>
      <c r="AR500" s="122"/>
      <c r="AS500" s="122"/>
      <c r="AT500" s="112"/>
      <c r="AU500" s="112"/>
      <c r="AV500" s="112"/>
      <c r="AW500" s="112"/>
      <c r="AX500" s="112"/>
      <c r="AY500" s="112"/>
      <c r="AZ500" s="112"/>
      <c r="BA500" s="112"/>
      <c r="BB500" s="112"/>
      <c r="BC500" s="112"/>
      <c r="BD500" s="112"/>
      <c r="BE500" s="112"/>
      <c r="BF500" s="112"/>
      <c r="BG500" s="112"/>
      <c r="BH500" s="112"/>
      <c r="BI500" s="112"/>
      <c r="BJ500" s="112"/>
      <c r="BK500" s="112"/>
      <c r="BL500" s="112"/>
      <c r="BM500" s="112"/>
      <c r="BN500" s="112"/>
      <c r="BO500" s="112"/>
      <c r="BP500" s="112"/>
      <c r="BQ500" s="112"/>
    </row>
    <row r="501" spans="1:69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  <c r="AM501" s="122"/>
      <c r="AN501" s="122"/>
      <c r="AO501" s="122"/>
      <c r="AP501" s="122"/>
      <c r="AQ501" s="122"/>
      <c r="AR501" s="122"/>
      <c r="AS501" s="122"/>
      <c r="AT501" s="112"/>
      <c r="AU501" s="112"/>
      <c r="AV501" s="112"/>
      <c r="AW501" s="112"/>
      <c r="AX501" s="112"/>
      <c r="AY501" s="112"/>
      <c r="AZ501" s="112"/>
      <c r="BA501" s="112"/>
      <c r="BB501" s="112"/>
      <c r="BC501" s="112"/>
      <c r="BD501" s="112"/>
      <c r="BE501" s="112"/>
      <c r="BF501" s="112"/>
      <c r="BG501" s="112"/>
      <c r="BH501" s="112"/>
      <c r="BI501" s="112"/>
      <c r="BJ501" s="112"/>
      <c r="BK501" s="112"/>
      <c r="BL501" s="112"/>
      <c r="BM501" s="112"/>
      <c r="BN501" s="112"/>
      <c r="BO501" s="112"/>
      <c r="BP501" s="112"/>
      <c r="BQ501" s="112"/>
    </row>
    <row r="502" spans="1:69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  <c r="AM502" s="122"/>
      <c r="AN502" s="122"/>
      <c r="AO502" s="122"/>
      <c r="AP502" s="122"/>
      <c r="AQ502" s="122"/>
      <c r="AR502" s="122"/>
      <c r="AS502" s="122"/>
      <c r="AT502" s="112"/>
      <c r="AU502" s="112"/>
      <c r="AV502" s="112"/>
      <c r="AW502" s="112"/>
      <c r="AX502" s="112"/>
      <c r="AY502" s="112"/>
      <c r="AZ502" s="112"/>
      <c r="BA502" s="112"/>
      <c r="BB502" s="112"/>
      <c r="BC502" s="112"/>
      <c r="BD502" s="112"/>
      <c r="BE502" s="112"/>
      <c r="BF502" s="112"/>
      <c r="BG502" s="112"/>
      <c r="BH502" s="112"/>
      <c r="BI502" s="112"/>
      <c r="BJ502" s="112"/>
      <c r="BK502" s="112"/>
      <c r="BL502" s="112"/>
      <c r="BM502" s="112"/>
      <c r="BN502" s="112"/>
      <c r="BO502" s="112"/>
      <c r="BP502" s="112"/>
      <c r="BQ502" s="112"/>
    </row>
    <row r="503" spans="1:69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  <c r="AM503" s="122"/>
      <c r="AN503" s="122"/>
      <c r="AO503" s="122"/>
      <c r="AP503" s="122"/>
      <c r="AQ503" s="122"/>
      <c r="AR503" s="122"/>
      <c r="AS503" s="122"/>
      <c r="AT503" s="112"/>
      <c r="AU503" s="112"/>
      <c r="AV503" s="112"/>
      <c r="AW503" s="112"/>
      <c r="AX503" s="112"/>
      <c r="AY503" s="112"/>
      <c r="AZ503" s="112"/>
      <c r="BA503" s="112"/>
      <c r="BB503" s="112"/>
      <c r="BC503" s="112"/>
      <c r="BD503" s="112"/>
      <c r="BE503" s="112"/>
      <c r="BF503" s="112"/>
      <c r="BG503" s="112"/>
      <c r="BH503" s="112"/>
      <c r="BI503" s="112"/>
      <c r="BJ503" s="112"/>
      <c r="BK503" s="112"/>
      <c r="BL503" s="112"/>
      <c r="BM503" s="112"/>
      <c r="BN503" s="112"/>
      <c r="BO503" s="112"/>
      <c r="BP503" s="112"/>
      <c r="BQ503" s="112"/>
    </row>
    <row r="504" spans="1:69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  <c r="AM504" s="122"/>
      <c r="AN504" s="122"/>
      <c r="AO504" s="122"/>
      <c r="AP504" s="122"/>
      <c r="AQ504" s="122"/>
      <c r="AR504" s="122"/>
      <c r="AS504" s="122"/>
      <c r="AT504" s="112"/>
      <c r="AU504" s="112"/>
      <c r="AV504" s="112"/>
      <c r="AW504" s="112"/>
      <c r="AX504" s="112"/>
      <c r="AY504" s="112"/>
      <c r="AZ504" s="112"/>
      <c r="BA504" s="112"/>
      <c r="BB504" s="112"/>
      <c r="BC504" s="112"/>
      <c r="BD504" s="112"/>
      <c r="BE504" s="112"/>
      <c r="BF504" s="112"/>
      <c r="BG504" s="112"/>
      <c r="BH504" s="112"/>
      <c r="BI504" s="112"/>
      <c r="BJ504" s="112"/>
      <c r="BK504" s="112"/>
      <c r="BL504" s="112"/>
      <c r="BM504" s="112"/>
      <c r="BN504" s="112"/>
      <c r="BO504" s="112"/>
      <c r="BP504" s="112"/>
      <c r="BQ504" s="112"/>
    </row>
    <row r="505" spans="1:69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  <c r="AM505" s="122"/>
      <c r="AN505" s="122"/>
      <c r="AO505" s="122"/>
      <c r="AP505" s="122"/>
      <c r="AQ505" s="122"/>
      <c r="AR505" s="122"/>
      <c r="AS505" s="122"/>
      <c r="AT505" s="112"/>
      <c r="AU505" s="112"/>
      <c r="AV505" s="112"/>
      <c r="AW505" s="112"/>
      <c r="AX505" s="112"/>
      <c r="AY505" s="112"/>
      <c r="AZ505" s="112"/>
      <c r="BA505" s="112"/>
      <c r="BB505" s="112"/>
      <c r="BC505" s="112"/>
      <c r="BD505" s="112"/>
      <c r="BE505" s="112"/>
      <c r="BF505" s="112"/>
      <c r="BG505" s="112"/>
      <c r="BH505" s="112"/>
      <c r="BI505" s="112"/>
      <c r="BJ505" s="112"/>
      <c r="BK505" s="112"/>
      <c r="BL505" s="112"/>
      <c r="BM505" s="112"/>
      <c r="BN505" s="112"/>
      <c r="BO505" s="112"/>
      <c r="BP505" s="112"/>
      <c r="BQ505" s="112"/>
    </row>
    <row r="506" spans="1:69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  <c r="AM506" s="122"/>
      <c r="AN506" s="122"/>
      <c r="AO506" s="122"/>
      <c r="AP506" s="122"/>
      <c r="AQ506" s="122"/>
      <c r="AR506" s="122"/>
      <c r="AS506" s="122"/>
      <c r="AT506" s="112"/>
      <c r="AU506" s="112"/>
      <c r="AV506" s="112"/>
      <c r="AW506" s="112"/>
      <c r="AX506" s="112"/>
      <c r="AY506" s="112"/>
      <c r="AZ506" s="112"/>
      <c r="BA506" s="112"/>
      <c r="BB506" s="112"/>
      <c r="BC506" s="112"/>
      <c r="BD506" s="112"/>
      <c r="BE506" s="112"/>
      <c r="BF506" s="112"/>
      <c r="BG506" s="112"/>
      <c r="BH506" s="112"/>
      <c r="BI506" s="112"/>
      <c r="BJ506" s="112"/>
      <c r="BK506" s="112"/>
      <c r="BL506" s="112"/>
      <c r="BM506" s="112"/>
      <c r="BN506" s="112"/>
      <c r="BO506" s="112"/>
      <c r="BP506" s="112"/>
      <c r="BQ506" s="112"/>
    </row>
    <row r="507" spans="1:69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  <c r="AM507" s="122"/>
      <c r="AN507" s="122"/>
      <c r="AO507" s="122"/>
      <c r="AP507" s="122"/>
      <c r="AQ507" s="122"/>
      <c r="AR507" s="122"/>
      <c r="AS507" s="122"/>
      <c r="AT507" s="112"/>
      <c r="AU507" s="112"/>
      <c r="AV507" s="112"/>
      <c r="AW507" s="112"/>
      <c r="AX507" s="112"/>
      <c r="AY507" s="112"/>
      <c r="AZ507" s="112"/>
      <c r="BA507" s="112"/>
      <c r="BB507" s="112"/>
      <c r="BC507" s="112"/>
      <c r="BD507" s="112"/>
      <c r="BE507" s="112"/>
      <c r="BF507" s="112"/>
      <c r="BG507" s="112"/>
      <c r="BH507" s="112"/>
      <c r="BI507" s="112"/>
      <c r="BJ507" s="112"/>
      <c r="BK507" s="112"/>
      <c r="BL507" s="112"/>
      <c r="BM507" s="112"/>
      <c r="BN507" s="112"/>
      <c r="BO507" s="112"/>
      <c r="BP507" s="112"/>
      <c r="BQ507" s="112"/>
    </row>
    <row r="508" spans="1:69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  <c r="AM508" s="122"/>
      <c r="AN508" s="122"/>
      <c r="AO508" s="122"/>
      <c r="AP508" s="122"/>
      <c r="AQ508" s="122"/>
      <c r="AR508" s="122"/>
      <c r="AS508" s="122"/>
      <c r="AT508" s="112"/>
      <c r="AU508" s="112"/>
      <c r="AV508" s="112"/>
      <c r="AW508" s="112"/>
      <c r="AX508" s="112"/>
      <c r="AY508" s="112"/>
      <c r="AZ508" s="112"/>
      <c r="BA508" s="112"/>
      <c r="BB508" s="112"/>
      <c r="BC508" s="112"/>
      <c r="BD508" s="112"/>
      <c r="BE508" s="112"/>
      <c r="BF508" s="112"/>
      <c r="BG508" s="112"/>
      <c r="BH508" s="112"/>
      <c r="BI508" s="112"/>
      <c r="BJ508" s="112"/>
      <c r="BK508" s="112"/>
      <c r="BL508" s="112"/>
      <c r="BM508" s="112"/>
      <c r="BN508" s="112"/>
      <c r="BO508" s="112"/>
      <c r="BP508" s="112"/>
      <c r="BQ508" s="112"/>
    </row>
    <row r="509" spans="1:6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  <c r="AM509" s="122"/>
      <c r="AN509" s="122"/>
      <c r="AO509" s="122"/>
      <c r="AP509" s="122"/>
      <c r="AQ509" s="122"/>
      <c r="AR509" s="122"/>
      <c r="AS509" s="122"/>
      <c r="AT509" s="112"/>
      <c r="AU509" s="112"/>
      <c r="AV509" s="112"/>
      <c r="AW509" s="112"/>
      <c r="AX509" s="112"/>
      <c r="AY509" s="112"/>
      <c r="AZ509" s="112"/>
      <c r="BA509" s="112"/>
      <c r="BB509" s="112"/>
      <c r="BC509" s="112"/>
      <c r="BD509" s="112"/>
      <c r="BE509" s="112"/>
      <c r="BF509" s="112"/>
      <c r="BG509" s="112"/>
      <c r="BH509" s="112"/>
      <c r="BI509" s="112"/>
      <c r="BJ509" s="112"/>
      <c r="BK509" s="112"/>
      <c r="BL509" s="112"/>
      <c r="BM509" s="112"/>
      <c r="BN509" s="112"/>
      <c r="BO509" s="112"/>
      <c r="BP509" s="112"/>
      <c r="BQ509" s="112"/>
    </row>
    <row r="510" spans="1:69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  <c r="AM510" s="122"/>
      <c r="AN510" s="122"/>
      <c r="AO510" s="122"/>
      <c r="AP510" s="122"/>
      <c r="AQ510" s="122"/>
      <c r="AR510" s="122"/>
      <c r="AS510" s="122"/>
      <c r="AT510" s="112"/>
      <c r="AU510" s="112"/>
      <c r="AV510" s="112"/>
      <c r="AW510" s="112"/>
      <c r="AX510" s="112"/>
      <c r="AY510" s="112"/>
      <c r="AZ510" s="112"/>
      <c r="BA510" s="112"/>
      <c r="BB510" s="112"/>
      <c r="BC510" s="112"/>
      <c r="BD510" s="112"/>
      <c r="BE510" s="112"/>
      <c r="BF510" s="112"/>
      <c r="BG510" s="112"/>
      <c r="BH510" s="112"/>
      <c r="BI510" s="112"/>
      <c r="BJ510" s="112"/>
      <c r="BK510" s="112"/>
      <c r="BL510" s="112"/>
      <c r="BM510" s="112"/>
      <c r="BN510" s="112"/>
      <c r="BO510" s="112"/>
      <c r="BP510" s="112"/>
      <c r="BQ510" s="112"/>
    </row>
    <row r="511" spans="1:69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  <c r="AM511" s="122"/>
      <c r="AN511" s="122"/>
      <c r="AO511" s="122"/>
      <c r="AP511" s="122"/>
      <c r="AQ511" s="122"/>
      <c r="AR511" s="122"/>
      <c r="AS511" s="122"/>
      <c r="AT511" s="112"/>
      <c r="AU511" s="112"/>
      <c r="AV511" s="112"/>
      <c r="AW511" s="112"/>
      <c r="AX511" s="112"/>
      <c r="AY511" s="112"/>
      <c r="AZ511" s="112"/>
      <c r="BA511" s="112"/>
      <c r="BB511" s="112"/>
      <c r="BC511" s="112"/>
      <c r="BD511" s="112"/>
      <c r="BE511" s="112"/>
      <c r="BF511" s="112"/>
      <c r="BG511" s="112"/>
      <c r="BH511" s="112"/>
      <c r="BI511" s="112"/>
      <c r="BJ511" s="112"/>
      <c r="BK511" s="112"/>
      <c r="BL511" s="112"/>
      <c r="BM511" s="112"/>
      <c r="BN511" s="112"/>
      <c r="BO511" s="112"/>
      <c r="BP511" s="112"/>
      <c r="BQ511" s="112"/>
    </row>
    <row r="512" spans="1:69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  <c r="AM512" s="122"/>
      <c r="AN512" s="122"/>
      <c r="AO512" s="122"/>
      <c r="AP512" s="122"/>
      <c r="AQ512" s="122"/>
      <c r="AR512" s="122"/>
      <c r="AS512" s="122"/>
      <c r="AT512" s="112"/>
      <c r="AU512" s="112"/>
      <c r="AV512" s="112"/>
      <c r="AW512" s="112"/>
      <c r="AX512" s="112"/>
      <c r="AY512" s="112"/>
      <c r="AZ512" s="112"/>
      <c r="BA512" s="112"/>
      <c r="BB512" s="112"/>
      <c r="BC512" s="112"/>
      <c r="BD512" s="112"/>
      <c r="BE512" s="112"/>
      <c r="BF512" s="112"/>
      <c r="BG512" s="112"/>
      <c r="BH512" s="112"/>
      <c r="BI512" s="112"/>
      <c r="BJ512" s="112"/>
      <c r="BK512" s="112"/>
      <c r="BL512" s="112"/>
      <c r="BM512" s="112"/>
      <c r="BN512" s="112"/>
      <c r="BO512" s="112"/>
      <c r="BP512" s="112"/>
      <c r="BQ512" s="112"/>
    </row>
    <row r="513" spans="1:69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  <c r="AM513" s="122"/>
      <c r="AN513" s="122"/>
      <c r="AO513" s="122"/>
      <c r="AP513" s="122"/>
      <c r="AQ513" s="122"/>
      <c r="AR513" s="122"/>
      <c r="AS513" s="122"/>
      <c r="AT513" s="112"/>
      <c r="AU513" s="112"/>
      <c r="AV513" s="112"/>
      <c r="AW513" s="112"/>
      <c r="AX513" s="112"/>
      <c r="AY513" s="112"/>
      <c r="AZ513" s="112"/>
      <c r="BA513" s="112"/>
      <c r="BB513" s="112"/>
      <c r="BC513" s="112"/>
      <c r="BD513" s="112"/>
      <c r="BE513" s="112"/>
      <c r="BF513" s="112"/>
      <c r="BG513" s="112"/>
      <c r="BH513" s="112"/>
      <c r="BI513" s="112"/>
      <c r="BJ513" s="112"/>
      <c r="BK513" s="112"/>
      <c r="BL513" s="112"/>
      <c r="BM513" s="112"/>
      <c r="BN513" s="112"/>
      <c r="BO513" s="112"/>
      <c r="BP513" s="112"/>
      <c r="BQ513" s="112"/>
    </row>
    <row r="514" spans="1:69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  <c r="AM514" s="122"/>
      <c r="AN514" s="122"/>
      <c r="AO514" s="122"/>
      <c r="AP514" s="122"/>
      <c r="AQ514" s="122"/>
      <c r="AR514" s="122"/>
      <c r="AS514" s="122"/>
      <c r="AT514" s="112"/>
      <c r="AU514" s="112"/>
      <c r="AV514" s="112"/>
      <c r="AW514" s="112"/>
      <c r="AX514" s="112"/>
      <c r="AY514" s="112"/>
      <c r="AZ514" s="112"/>
      <c r="BA514" s="112"/>
      <c r="BB514" s="112"/>
      <c r="BC514" s="112"/>
      <c r="BD514" s="112"/>
      <c r="BE514" s="112"/>
      <c r="BF514" s="112"/>
      <c r="BG514" s="112"/>
      <c r="BH514" s="112"/>
      <c r="BI514" s="112"/>
      <c r="BJ514" s="112"/>
      <c r="BK514" s="112"/>
      <c r="BL514" s="112"/>
      <c r="BM514" s="112"/>
      <c r="BN514" s="112"/>
      <c r="BO514" s="112"/>
      <c r="BP514" s="112"/>
      <c r="BQ514" s="112"/>
    </row>
    <row r="515" spans="1:69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  <c r="AM515" s="122"/>
      <c r="AN515" s="122"/>
      <c r="AO515" s="122"/>
      <c r="AP515" s="122"/>
      <c r="AQ515" s="122"/>
      <c r="AR515" s="122"/>
      <c r="AS515" s="122"/>
      <c r="AT515" s="112"/>
      <c r="AU515" s="112"/>
      <c r="AV515" s="112"/>
      <c r="AW515" s="112"/>
      <c r="AX515" s="112"/>
      <c r="AY515" s="112"/>
      <c r="AZ515" s="112"/>
      <c r="BA515" s="112"/>
      <c r="BB515" s="112"/>
      <c r="BC515" s="112"/>
      <c r="BD515" s="112"/>
      <c r="BE515" s="112"/>
      <c r="BF515" s="112"/>
      <c r="BG515" s="112"/>
      <c r="BH515" s="112"/>
      <c r="BI515" s="112"/>
      <c r="BJ515" s="112"/>
      <c r="BK515" s="112"/>
      <c r="BL515" s="112"/>
      <c r="BM515" s="112"/>
      <c r="BN515" s="112"/>
      <c r="BO515" s="112"/>
      <c r="BP515" s="112"/>
      <c r="BQ515" s="112"/>
    </row>
    <row r="516" spans="1:69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  <c r="AM516" s="122"/>
      <c r="AN516" s="122"/>
      <c r="AO516" s="122"/>
      <c r="AP516" s="122"/>
      <c r="AQ516" s="122"/>
      <c r="AR516" s="122"/>
      <c r="AS516" s="122"/>
      <c r="AT516" s="112"/>
      <c r="AU516" s="112"/>
      <c r="AV516" s="112"/>
      <c r="AW516" s="112"/>
      <c r="AX516" s="112"/>
      <c r="AY516" s="112"/>
      <c r="AZ516" s="112"/>
      <c r="BA516" s="112"/>
      <c r="BB516" s="112"/>
      <c r="BC516" s="112"/>
      <c r="BD516" s="112"/>
      <c r="BE516" s="112"/>
      <c r="BF516" s="112"/>
      <c r="BG516" s="112"/>
      <c r="BH516" s="112"/>
      <c r="BI516" s="112"/>
      <c r="BJ516" s="112"/>
      <c r="BK516" s="112"/>
      <c r="BL516" s="112"/>
      <c r="BM516" s="112"/>
      <c r="BN516" s="112"/>
      <c r="BO516" s="112"/>
      <c r="BP516" s="112"/>
      <c r="BQ516" s="112"/>
    </row>
    <row r="517" spans="1:69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  <c r="AM517" s="122"/>
      <c r="AN517" s="122"/>
      <c r="AO517" s="122"/>
      <c r="AP517" s="122"/>
      <c r="AQ517" s="122"/>
      <c r="AR517" s="122"/>
      <c r="AS517" s="122"/>
      <c r="AT517" s="112"/>
      <c r="AU517" s="112"/>
      <c r="AV517" s="112"/>
      <c r="AW517" s="112"/>
      <c r="AX517" s="112"/>
      <c r="AY517" s="112"/>
      <c r="AZ517" s="112"/>
      <c r="BA517" s="112"/>
      <c r="BB517" s="112"/>
      <c r="BC517" s="112"/>
      <c r="BD517" s="112"/>
      <c r="BE517" s="112"/>
      <c r="BF517" s="112"/>
      <c r="BG517" s="112"/>
      <c r="BH517" s="112"/>
      <c r="BI517" s="112"/>
      <c r="BJ517" s="112"/>
      <c r="BK517" s="112"/>
      <c r="BL517" s="112"/>
      <c r="BM517" s="112"/>
      <c r="BN517" s="112"/>
      <c r="BO517" s="112"/>
      <c r="BP517" s="112"/>
      <c r="BQ517" s="112"/>
    </row>
    <row r="518" spans="1:69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  <c r="AN518" s="122"/>
      <c r="AO518" s="122"/>
      <c r="AP518" s="122"/>
      <c r="AQ518" s="122"/>
      <c r="AR518" s="122"/>
      <c r="AS518" s="122"/>
      <c r="AT518" s="112"/>
      <c r="AU518" s="112"/>
      <c r="AV518" s="112"/>
      <c r="AW518" s="112"/>
      <c r="AX518" s="112"/>
      <c r="AY518" s="112"/>
      <c r="AZ518" s="112"/>
      <c r="BA518" s="112"/>
      <c r="BB518" s="112"/>
      <c r="BC518" s="112"/>
      <c r="BD518" s="112"/>
      <c r="BE518" s="112"/>
      <c r="BF518" s="112"/>
      <c r="BG518" s="112"/>
      <c r="BH518" s="112"/>
      <c r="BI518" s="112"/>
      <c r="BJ518" s="112"/>
      <c r="BK518" s="112"/>
      <c r="BL518" s="112"/>
      <c r="BM518" s="112"/>
      <c r="BN518" s="112"/>
      <c r="BO518" s="112"/>
      <c r="BP518" s="112"/>
      <c r="BQ518" s="112"/>
    </row>
    <row r="519" spans="1:6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  <c r="AM519" s="122"/>
      <c r="AN519" s="122"/>
      <c r="AO519" s="122"/>
      <c r="AP519" s="122"/>
      <c r="AQ519" s="122"/>
      <c r="AR519" s="122"/>
      <c r="AS519" s="122"/>
      <c r="AT519" s="112"/>
      <c r="AU519" s="112"/>
      <c r="AV519" s="112"/>
      <c r="AW519" s="112"/>
      <c r="AX519" s="112"/>
      <c r="AY519" s="112"/>
      <c r="AZ519" s="112"/>
      <c r="BA519" s="112"/>
      <c r="BB519" s="112"/>
      <c r="BC519" s="112"/>
      <c r="BD519" s="112"/>
      <c r="BE519" s="112"/>
      <c r="BF519" s="112"/>
      <c r="BG519" s="112"/>
      <c r="BH519" s="112"/>
      <c r="BI519" s="112"/>
      <c r="BJ519" s="112"/>
      <c r="BK519" s="112"/>
      <c r="BL519" s="112"/>
      <c r="BM519" s="112"/>
      <c r="BN519" s="112"/>
      <c r="BO519" s="112"/>
      <c r="BP519" s="112"/>
      <c r="BQ519" s="112"/>
    </row>
    <row r="520" spans="1:69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  <c r="AM520" s="122"/>
      <c r="AN520" s="122"/>
      <c r="AO520" s="122"/>
      <c r="AP520" s="122"/>
      <c r="AQ520" s="122"/>
      <c r="AR520" s="122"/>
      <c r="AS520" s="122"/>
      <c r="AT520" s="112"/>
      <c r="AU520" s="112"/>
      <c r="AV520" s="112"/>
      <c r="AW520" s="112"/>
      <c r="AX520" s="112"/>
      <c r="AY520" s="112"/>
      <c r="AZ520" s="112"/>
      <c r="BA520" s="112"/>
      <c r="BB520" s="112"/>
      <c r="BC520" s="112"/>
      <c r="BD520" s="112"/>
      <c r="BE520" s="112"/>
      <c r="BF520" s="112"/>
      <c r="BG520" s="112"/>
      <c r="BH520" s="112"/>
      <c r="BI520" s="112"/>
      <c r="BJ520" s="112"/>
      <c r="BK520" s="112"/>
      <c r="BL520" s="112"/>
      <c r="BM520" s="112"/>
      <c r="BN520" s="112"/>
      <c r="BO520" s="112"/>
      <c r="BP520" s="112"/>
      <c r="BQ520" s="112"/>
    </row>
    <row r="521" spans="1:69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  <c r="AM521" s="122"/>
      <c r="AN521" s="122"/>
      <c r="AO521" s="122"/>
      <c r="AP521" s="122"/>
      <c r="AQ521" s="122"/>
      <c r="AR521" s="122"/>
      <c r="AS521" s="122"/>
      <c r="AT521" s="112"/>
      <c r="AU521" s="112"/>
      <c r="AV521" s="112"/>
      <c r="AW521" s="112"/>
      <c r="AX521" s="112"/>
      <c r="AY521" s="112"/>
      <c r="AZ521" s="112"/>
      <c r="BA521" s="112"/>
      <c r="BB521" s="112"/>
      <c r="BC521" s="112"/>
      <c r="BD521" s="112"/>
      <c r="BE521" s="112"/>
      <c r="BF521" s="112"/>
      <c r="BG521" s="112"/>
      <c r="BH521" s="112"/>
      <c r="BI521" s="112"/>
      <c r="BJ521" s="112"/>
      <c r="BK521" s="112"/>
      <c r="BL521" s="112"/>
      <c r="BM521" s="112"/>
      <c r="BN521" s="112"/>
      <c r="BO521" s="112"/>
      <c r="BP521" s="112"/>
      <c r="BQ521" s="112"/>
    </row>
    <row r="522" spans="1:69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  <c r="AM522" s="122"/>
      <c r="AN522" s="122"/>
      <c r="AO522" s="122"/>
      <c r="AP522" s="122"/>
      <c r="AQ522" s="122"/>
      <c r="AR522" s="122"/>
      <c r="AS522" s="122"/>
      <c r="AT522" s="112"/>
      <c r="AU522" s="112"/>
      <c r="AV522" s="112"/>
      <c r="AW522" s="112"/>
      <c r="AX522" s="112"/>
      <c r="AY522" s="112"/>
      <c r="AZ522" s="112"/>
      <c r="BA522" s="112"/>
      <c r="BB522" s="112"/>
      <c r="BC522" s="112"/>
      <c r="BD522" s="112"/>
      <c r="BE522" s="112"/>
      <c r="BF522" s="112"/>
      <c r="BG522" s="112"/>
      <c r="BH522" s="112"/>
      <c r="BI522" s="112"/>
      <c r="BJ522" s="112"/>
      <c r="BK522" s="112"/>
      <c r="BL522" s="112"/>
      <c r="BM522" s="112"/>
      <c r="BN522" s="112"/>
      <c r="BO522" s="112"/>
      <c r="BP522" s="112"/>
      <c r="BQ522" s="112"/>
    </row>
    <row r="523" spans="1:69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  <c r="AM523" s="122"/>
      <c r="AN523" s="122"/>
      <c r="AO523" s="122"/>
      <c r="AP523" s="122"/>
      <c r="AQ523" s="122"/>
      <c r="AR523" s="122"/>
      <c r="AS523" s="122"/>
      <c r="AT523" s="112"/>
      <c r="AU523" s="112"/>
      <c r="AV523" s="112"/>
      <c r="AW523" s="112"/>
      <c r="AX523" s="112"/>
      <c r="AY523" s="112"/>
      <c r="AZ523" s="112"/>
      <c r="BA523" s="112"/>
      <c r="BB523" s="112"/>
      <c r="BC523" s="112"/>
      <c r="BD523" s="112"/>
      <c r="BE523" s="112"/>
      <c r="BF523" s="112"/>
      <c r="BG523" s="112"/>
      <c r="BH523" s="112"/>
      <c r="BI523" s="112"/>
      <c r="BJ523" s="112"/>
      <c r="BK523" s="112"/>
      <c r="BL523" s="112"/>
      <c r="BM523" s="112"/>
      <c r="BN523" s="112"/>
      <c r="BO523" s="112"/>
      <c r="BP523" s="112"/>
      <c r="BQ523" s="112"/>
    </row>
    <row r="524" spans="1:69">
      <c r="M524" s="112"/>
      <c r="N524" s="112"/>
      <c r="O524" s="112"/>
      <c r="P524" s="112"/>
      <c r="Q524" s="112"/>
      <c r="R524" s="112"/>
      <c r="S524" s="112"/>
      <c r="T524" s="112"/>
      <c r="U524" s="112"/>
      <c r="V524" s="122"/>
      <c r="W524" s="112"/>
      <c r="X524" s="112"/>
      <c r="Y524" s="112"/>
      <c r="Z524" s="112"/>
      <c r="AA524" s="112"/>
      <c r="AB524" s="11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  <c r="AM524" s="122"/>
      <c r="AN524" s="122"/>
      <c r="AO524" s="122"/>
      <c r="AP524" s="122"/>
      <c r="AQ524" s="122"/>
      <c r="AR524" s="122"/>
      <c r="AS524" s="122"/>
      <c r="AT524" s="112"/>
      <c r="AU524" s="112"/>
      <c r="AV524" s="112"/>
      <c r="AW524" s="112"/>
      <c r="AX524" s="112"/>
      <c r="AY524" s="112"/>
      <c r="AZ524" s="112"/>
      <c r="BA524" s="112"/>
      <c r="BB524" s="112"/>
      <c r="BC524" s="112"/>
      <c r="BD524" s="112"/>
      <c r="BE524" s="112"/>
      <c r="BF524" s="112"/>
      <c r="BG524" s="112"/>
      <c r="BH524" s="112"/>
      <c r="BI524" s="112"/>
      <c r="BJ524" s="112"/>
      <c r="BK524" s="112"/>
      <c r="BL524" s="112"/>
      <c r="BM524" s="112"/>
      <c r="BN524" s="112"/>
      <c r="BO524" s="112"/>
      <c r="BP524" s="112"/>
      <c r="BQ524" s="112"/>
    </row>
    <row r="525" spans="1:69"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  <c r="Z525" s="112"/>
      <c r="AA525" s="112"/>
      <c r="AB525" s="11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  <c r="AM525" s="122"/>
      <c r="AN525" s="122"/>
      <c r="AO525" s="122"/>
      <c r="AP525" s="122"/>
      <c r="AQ525" s="122"/>
      <c r="AR525" s="122"/>
      <c r="AS525" s="122"/>
      <c r="AT525" s="112"/>
      <c r="AU525" s="112"/>
      <c r="AV525" s="112"/>
      <c r="AW525" s="112"/>
      <c r="AX525" s="112"/>
      <c r="AY525" s="112"/>
      <c r="AZ525" s="112"/>
      <c r="BA525" s="112"/>
      <c r="BB525" s="112"/>
      <c r="BC525" s="112"/>
      <c r="BD525" s="112"/>
      <c r="BE525" s="112"/>
      <c r="BF525" s="112"/>
      <c r="BG525" s="112"/>
      <c r="BH525" s="112"/>
      <c r="BI525" s="112"/>
      <c r="BJ525" s="112"/>
      <c r="BK525" s="112"/>
      <c r="BL525" s="112"/>
      <c r="BM525" s="112"/>
      <c r="BN525" s="112"/>
      <c r="BO525" s="112"/>
      <c r="BP525" s="112"/>
      <c r="BQ525" s="112"/>
    </row>
    <row r="526" spans="1:69"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  <c r="Z526" s="112"/>
      <c r="AA526" s="112"/>
      <c r="AB526" s="11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  <c r="AM526" s="122"/>
      <c r="AN526" s="122"/>
      <c r="AO526" s="122"/>
      <c r="AP526" s="122"/>
      <c r="AQ526" s="122"/>
      <c r="AR526" s="122"/>
      <c r="AS526" s="122"/>
      <c r="AT526" s="112"/>
      <c r="AU526" s="112"/>
      <c r="AV526" s="112"/>
      <c r="AW526" s="112"/>
      <c r="AX526" s="112"/>
      <c r="AY526" s="112"/>
      <c r="AZ526" s="112"/>
      <c r="BA526" s="112"/>
      <c r="BB526" s="112"/>
      <c r="BC526" s="112"/>
      <c r="BD526" s="112"/>
      <c r="BE526" s="112"/>
      <c r="BF526" s="112"/>
      <c r="BG526" s="112"/>
      <c r="BH526" s="112"/>
      <c r="BI526" s="112"/>
      <c r="BJ526" s="112"/>
      <c r="BK526" s="112"/>
      <c r="BL526" s="112"/>
      <c r="BM526" s="112"/>
      <c r="BN526" s="112"/>
      <c r="BO526" s="112"/>
      <c r="BP526" s="112"/>
      <c r="BQ526" s="112"/>
    </row>
    <row r="527" spans="1:69"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  <c r="Z527" s="112"/>
      <c r="AA527" s="112"/>
      <c r="AB527" s="11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  <c r="AM527" s="122"/>
      <c r="AN527" s="122"/>
      <c r="AO527" s="122"/>
      <c r="AP527" s="122"/>
      <c r="AQ527" s="122"/>
      <c r="AR527" s="122"/>
      <c r="AS527" s="122"/>
      <c r="AT527" s="112"/>
      <c r="AU527" s="112"/>
      <c r="AV527" s="112"/>
      <c r="AW527" s="112"/>
      <c r="AX527" s="112"/>
      <c r="AY527" s="112"/>
      <c r="AZ527" s="112"/>
      <c r="BA527" s="112"/>
      <c r="BB527" s="112"/>
      <c r="BC527" s="112"/>
      <c r="BD527" s="112"/>
      <c r="BE527" s="112"/>
      <c r="BF527" s="112"/>
      <c r="BG527" s="112"/>
      <c r="BH527" s="112"/>
      <c r="BI527" s="112"/>
      <c r="BJ527" s="112"/>
      <c r="BK527" s="112"/>
      <c r="BL527" s="112"/>
      <c r="BM527" s="112"/>
      <c r="BN527" s="112"/>
      <c r="BO527" s="112"/>
      <c r="BP527" s="112"/>
      <c r="BQ527" s="112"/>
    </row>
    <row r="528" spans="1:69"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  <c r="Z528" s="112"/>
      <c r="AA528" s="112"/>
      <c r="AB528" s="11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  <c r="AM528" s="122"/>
      <c r="AN528" s="122"/>
      <c r="AO528" s="122"/>
      <c r="AP528" s="122"/>
      <c r="AQ528" s="122"/>
      <c r="AR528" s="122"/>
      <c r="AS528" s="122"/>
      <c r="AT528" s="112"/>
      <c r="AU528" s="112"/>
      <c r="AV528" s="112"/>
      <c r="AW528" s="112"/>
      <c r="AX528" s="112"/>
      <c r="AY528" s="112"/>
      <c r="AZ528" s="112"/>
      <c r="BA528" s="112"/>
      <c r="BB528" s="112"/>
      <c r="BC528" s="112"/>
      <c r="BD528" s="112"/>
      <c r="BE528" s="112"/>
      <c r="BF528" s="112"/>
      <c r="BG528" s="112"/>
      <c r="BH528" s="112"/>
      <c r="BI528" s="112"/>
      <c r="BJ528" s="112"/>
      <c r="BK528" s="112"/>
      <c r="BL528" s="112"/>
      <c r="BM528" s="112"/>
      <c r="BN528" s="112"/>
      <c r="BO528" s="112"/>
      <c r="BP528" s="112"/>
      <c r="BQ528" s="112"/>
    </row>
    <row r="529" spans="13:69"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  <c r="Z529" s="112"/>
      <c r="AA529" s="112"/>
      <c r="AB529" s="11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  <c r="AM529" s="122"/>
      <c r="AN529" s="122"/>
      <c r="AO529" s="122"/>
      <c r="AP529" s="122"/>
      <c r="AQ529" s="122"/>
      <c r="AR529" s="122"/>
      <c r="AS529" s="122"/>
      <c r="AT529" s="112"/>
      <c r="AU529" s="112"/>
      <c r="AV529" s="112"/>
      <c r="AW529" s="112"/>
      <c r="AX529" s="112"/>
      <c r="AY529" s="112"/>
      <c r="AZ529" s="112"/>
      <c r="BA529" s="112"/>
      <c r="BB529" s="112"/>
      <c r="BC529" s="112"/>
      <c r="BD529" s="112"/>
      <c r="BE529" s="112"/>
      <c r="BF529" s="112"/>
      <c r="BG529" s="112"/>
      <c r="BH529" s="112"/>
      <c r="BI529" s="112"/>
      <c r="BJ529" s="112"/>
      <c r="BK529" s="112"/>
      <c r="BL529" s="112"/>
      <c r="BM529" s="112"/>
      <c r="BN529" s="112"/>
      <c r="BO529" s="112"/>
      <c r="BP529" s="112"/>
      <c r="BQ529" s="112"/>
    </row>
    <row r="530" spans="13:69"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  <c r="Z530" s="112"/>
      <c r="AA530" s="112"/>
      <c r="AB530" s="11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  <c r="AM530" s="122"/>
      <c r="AN530" s="122"/>
      <c r="AO530" s="122"/>
      <c r="AP530" s="122"/>
      <c r="AQ530" s="122"/>
      <c r="AR530" s="122"/>
      <c r="AS530" s="122"/>
      <c r="AT530" s="112"/>
      <c r="AU530" s="112"/>
      <c r="AV530" s="112"/>
      <c r="AW530" s="112"/>
      <c r="AX530" s="112"/>
      <c r="AY530" s="112"/>
      <c r="AZ530" s="112"/>
      <c r="BA530" s="112"/>
      <c r="BB530" s="112"/>
      <c r="BC530" s="112"/>
      <c r="BD530" s="112"/>
      <c r="BE530" s="112"/>
      <c r="BF530" s="112"/>
      <c r="BG530" s="112"/>
      <c r="BH530" s="112"/>
      <c r="BI530" s="112"/>
      <c r="BJ530" s="112"/>
      <c r="BK530" s="112"/>
      <c r="BL530" s="112"/>
      <c r="BM530" s="112"/>
      <c r="BN530" s="112"/>
      <c r="BO530" s="112"/>
      <c r="BP530" s="112"/>
      <c r="BQ530" s="112"/>
    </row>
    <row r="531" spans="13:69"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  <c r="Z531" s="112"/>
      <c r="AA531" s="112"/>
      <c r="AB531" s="11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  <c r="AM531" s="122"/>
      <c r="AN531" s="122"/>
      <c r="AO531" s="122"/>
      <c r="AP531" s="122"/>
      <c r="AQ531" s="122"/>
      <c r="AR531" s="122"/>
      <c r="AS531" s="122"/>
      <c r="AT531" s="112"/>
      <c r="AU531" s="112"/>
      <c r="AV531" s="112"/>
      <c r="AW531" s="112"/>
      <c r="AX531" s="112"/>
      <c r="AY531" s="112"/>
      <c r="AZ531" s="112"/>
      <c r="BA531" s="112"/>
      <c r="BB531" s="112"/>
      <c r="BC531" s="112"/>
      <c r="BD531" s="112"/>
      <c r="BE531" s="112"/>
      <c r="BF531" s="112"/>
      <c r="BG531" s="112"/>
      <c r="BH531" s="112"/>
      <c r="BI531" s="112"/>
      <c r="BJ531" s="112"/>
      <c r="BK531" s="112"/>
      <c r="BL531" s="112"/>
      <c r="BM531" s="112"/>
      <c r="BN531" s="112"/>
      <c r="BO531" s="112"/>
      <c r="BP531" s="112"/>
      <c r="BQ531" s="112"/>
    </row>
    <row r="532" spans="13:69"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  <c r="Z532" s="112"/>
      <c r="AA532" s="112"/>
      <c r="AB532" s="112"/>
      <c r="AC532" s="112"/>
      <c r="AD532" s="112"/>
      <c r="AE532" s="112"/>
      <c r="AF532" s="112"/>
      <c r="AG532" s="112"/>
      <c r="AH532" s="112"/>
      <c r="AI532" s="112"/>
      <c r="AJ532" s="112"/>
      <c r="AK532" s="112"/>
      <c r="AL532" s="112"/>
      <c r="AM532" s="112"/>
      <c r="AN532" s="112"/>
      <c r="AO532" s="122"/>
      <c r="AP532" s="122"/>
      <c r="AQ532" s="122"/>
      <c r="AR532" s="122"/>
      <c r="AS532" s="122"/>
      <c r="AT532" s="112"/>
      <c r="AU532" s="112"/>
      <c r="AV532" s="112"/>
      <c r="AW532" s="112"/>
      <c r="AX532" s="112"/>
      <c r="AY532" s="112"/>
      <c r="AZ532" s="112"/>
      <c r="BA532" s="112"/>
      <c r="BB532" s="112"/>
      <c r="BC532" s="112"/>
      <c r="BD532" s="112"/>
      <c r="BE532" s="112"/>
      <c r="BF532" s="112"/>
      <c r="BG532" s="112"/>
      <c r="BH532" s="112"/>
      <c r="BI532" s="112"/>
      <c r="BJ532" s="112"/>
      <c r="BK532" s="112"/>
      <c r="BL532" s="112"/>
      <c r="BM532" s="112"/>
      <c r="BN532" s="112"/>
      <c r="BO532" s="112"/>
      <c r="BP532" s="112"/>
      <c r="BQ532" s="112"/>
    </row>
    <row r="533" spans="13:69"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  <c r="Z533" s="112"/>
      <c r="AA533" s="112"/>
      <c r="AB533" s="112"/>
      <c r="AC533" s="112"/>
      <c r="AD533" s="112"/>
      <c r="AE533" s="112"/>
      <c r="AF533" s="112"/>
      <c r="AG533" s="112"/>
      <c r="AH533" s="112"/>
      <c r="AI533" s="112"/>
      <c r="AJ533" s="112"/>
      <c r="AK533" s="112"/>
      <c r="AL533" s="112"/>
      <c r="AM533" s="112"/>
      <c r="AN533" s="112"/>
      <c r="AO533" s="122"/>
      <c r="AP533" s="122"/>
      <c r="AQ533" s="122"/>
      <c r="AR533" s="122"/>
      <c r="AS533" s="122"/>
      <c r="AT533" s="112"/>
      <c r="AU533" s="112"/>
      <c r="AV533" s="112"/>
      <c r="AW533" s="112"/>
      <c r="AX533" s="112"/>
      <c r="AY533" s="112"/>
      <c r="AZ533" s="112"/>
      <c r="BA533" s="112"/>
      <c r="BB533" s="112"/>
      <c r="BC533" s="112"/>
      <c r="BD533" s="112"/>
      <c r="BE533" s="112"/>
      <c r="BF533" s="112"/>
      <c r="BG533" s="112"/>
      <c r="BH533" s="112"/>
      <c r="BI533" s="112"/>
      <c r="BJ533" s="112"/>
      <c r="BK533" s="112"/>
      <c r="BL533" s="112"/>
      <c r="BM533" s="112"/>
      <c r="BN533" s="112"/>
      <c r="BO533" s="112"/>
      <c r="BP533" s="112"/>
      <c r="BQ533" s="112"/>
    </row>
    <row r="534" spans="13:69"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  <c r="Z534" s="112"/>
      <c r="AA534" s="112"/>
      <c r="AB534" s="112"/>
      <c r="AC534" s="112"/>
      <c r="AD534" s="112"/>
      <c r="AE534" s="112"/>
      <c r="AF534" s="112"/>
      <c r="AG534" s="112"/>
      <c r="AH534" s="112"/>
      <c r="AI534" s="112"/>
      <c r="AJ534" s="112"/>
      <c r="AK534" s="112"/>
      <c r="AL534" s="112"/>
      <c r="AM534" s="112"/>
      <c r="AN534" s="112"/>
      <c r="AO534" s="122"/>
      <c r="AP534" s="122"/>
      <c r="AQ534" s="122"/>
      <c r="AR534" s="122"/>
      <c r="AS534" s="122"/>
      <c r="AT534" s="112"/>
      <c r="AU534" s="112"/>
      <c r="AV534" s="112"/>
      <c r="AW534" s="112"/>
      <c r="AX534" s="112"/>
      <c r="AY534" s="112"/>
      <c r="AZ534" s="112"/>
      <c r="BA534" s="112"/>
      <c r="BB534" s="112"/>
      <c r="BC534" s="112"/>
      <c r="BD534" s="112"/>
      <c r="BE534" s="112"/>
      <c r="BF534" s="112"/>
      <c r="BG534" s="112"/>
      <c r="BH534" s="112"/>
      <c r="BI534" s="112"/>
      <c r="BJ534" s="112"/>
      <c r="BK534" s="112"/>
      <c r="BL534" s="112"/>
      <c r="BM534" s="112"/>
      <c r="BN534" s="112"/>
      <c r="BO534" s="112"/>
      <c r="BP534" s="112"/>
      <c r="BQ534" s="112"/>
    </row>
    <row r="535" spans="13:69"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  <c r="Z535" s="112"/>
      <c r="AA535" s="112"/>
      <c r="AB535" s="112"/>
      <c r="AC535" s="112"/>
      <c r="AD535" s="112"/>
      <c r="AE535" s="112"/>
      <c r="AF535" s="112"/>
      <c r="AG535" s="112"/>
      <c r="AH535" s="112"/>
      <c r="AI535" s="112"/>
      <c r="AJ535" s="112"/>
      <c r="AK535" s="112"/>
      <c r="AL535" s="112"/>
      <c r="AM535" s="112"/>
      <c r="AN535" s="112"/>
      <c r="AO535" s="122"/>
      <c r="AP535" s="122"/>
      <c r="AQ535" s="122"/>
      <c r="AR535" s="122"/>
      <c r="AS535" s="122"/>
      <c r="AT535" s="112"/>
      <c r="AU535" s="112"/>
      <c r="AV535" s="112"/>
      <c r="AW535" s="112"/>
      <c r="AX535" s="112"/>
      <c r="AY535" s="112"/>
      <c r="AZ535" s="112"/>
      <c r="BA535" s="112"/>
      <c r="BB535" s="112"/>
      <c r="BC535" s="112"/>
      <c r="BD535" s="112"/>
      <c r="BE535" s="112"/>
      <c r="BF535" s="112"/>
      <c r="BG535" s="112"/>
      <c r="BH535" s="112"/>
      <c r="BI535" s="112"/>
      <c r="BJ535" s="112"/>
      <c r="BK535" s="112"/>
      <c r="BL535" s="112"/>
      <c r="BM535" s="112"/>
      <c r="BN535" s="112"/>
      <c r="BO535" s="112"/>
      <c r="BP535" s="112"/>
      <c r="BQ535" s="112"/>
    </row>
    <row r="536" spans="13:69"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  <c r="Z536" s="112"/>
      <c r="AA536" s="112"/>
      <c r="AB536" s="112"/>
      <c r="AC536" s="112"/>
      <c r="AD536" s="112"/>
      <c r="AE536" s="112"/>
      <c r="AF536" s="112"/>
      <c r="AG536" s="112"/>
      <c r="AH536" s="112"/>
      <c r="AI536" s="112"/>
      <c r="AJ536" s="112"/>
      <c r="AK536" s="112"/>
      <c r="AL536" s="112"/>
      <c r="AM536" s="112"/>
      <c r="AN536" s="112"/>
      <c r="AO536" s="122"/>
      <c r="AP536" s="122"/>
      <c r="AQ536" s="122"/>
      <c r="AR536" s="122"/>
      <c r="AS536" s="122"/>
      <c r="AT536" s="112"/>
      <c r="AU536" s="112"/>
      <c r="AV536" s="112"/>
      <c r="AW536" s="112"/>
      <c r="AX536" s="112"/>
      <c r="AY536" s="112"/>
      <c r="AZ536" s="112"/>
      <c r="BA536" s="112"/>
      <c r="BB536" s="112"/>
      <c r="BC536" s="112"/>
      <c r="BD536" s="112"/>
      <c r="BE536" s="112"/>
      <c r="BF536" s="112"/>
      <c r="BG536" s="112"/>
      <c r="BH536" s="112"/>
      <c r="BI536" s="112"/>
      <c r="BJ536" s="112"/>
      <c r="BK536" s="112"/>
      <c r="BL536" s="112"/>
      <c r="BM536" s="112"/>
      <c r="BN536" s="112"/>
      <c r="BO536" s="112"/>
      <c r="BP536" s="112"/>
      <c r="BQ536" s="112"/>
    </row>
    <row r="537" spans="13:69"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  <c r="Z537" s="112"/>
      <c r="AA537" s="112"/>
      <c r="AB537" s="112"/>
      <c r="AC537" s="112"/>
      <c r="AD537" s="112"/>
      <c r="AE537" s="112"/>
      <c r="AF537" s="112"/>
      <c r="AG537" s="112"/>
      <c r="AH537" s="112"/>
      <c r="AI537" s="112"/>
      <c r="AJ537" s="112"/>
      <c r="AK537" s="112"/>
      <c r="AL537" s="112"/>
      <c r="AM537" s="112"/>
      <c r="AN537" s="112"/>
      <c r="AO537" s="122"/>
      <c r="AP537" s="122"/>
      <c r="AQ537" s="122"/>
      <c r="AR537" s="122"/>
      <c r="AS537" s="122"/>
      <c r="AT537" s="112"/>
      <c r="AU537" s="112"/>
      <c r="AV537" s="112"/>
      <c r="AW537" s="112"/>
      <c r="AX537" s="112"/>
      <c r="AY537" s="112"/>
      <c r="AZ537" s="112"/>
      <c r="BA537" s="112"/>
      <c r="BB537" s="112"/>
      <c r="BC537" s="112"/>
      <c r="BD537" s="112"/>
      <c r="BE537" s="112"/>
      <c r="BF537" s="112"/>
      <c r="BG537" s="112"/>
      <c r="BH537" s="112"/>
      <c r="BI537" s="112"/>
      <c r="BJ537" s="112"/>
      <c r="BK537" s="112"/>
      <c r="BL537" s="112"/>
      <c r="BM537" s="112"/>
      <c r="BN537" s="112"/>
      <c r="BO537" s="112"/>
      <c r="BP537" s="112"/>
      <c r="BQ537" s="112"/>
    </row>
    <row r="538" spans="13:69"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  <c r="Z538" s="112"/>
      <c r="AA538" s="112"/>
      <c r="AB538" s="112"/>
      <c r="AC538" s="112"/>
      <c r="AD538" s="112"/>
      <c r="AE538" s="112"/>
      <c r="AF538" s="112"/>
      <c r="AG538" s="112"/>
      <c r="AH538" s="112"/>
      <c r="AI538" s="112"/>
      <c r="AJ538" s="112"/>
      <c r="AK538" s="112"/>
      <c r="AL538" s="112"/>
      <c r="AM538" s="112"/>
      <c r="AN538" s="112"/>
      <c r="AO538" s="122"/>
      <c r="AP538" s="122"/>
      <c r="AQ538" s="122"/>
      <c r="AR538" s="122"/>
      <c r="AS538" s="122"/>
      <c r="AT538" s="112"/>
      <c r="AU538" s="112"/>
      <c r="AV538" s="112"/>
      <c r="AW538" s="112"/>
      <c r="AX538" s="112"/>
      <c r="AY538" s="112"/>
      <c r="AZ538" s="112"/>
      <c r="BA538" s="112"/>
      <c r="BB538" s="112"/>
      <c r="BC538" s="112"/>
      <c r="BD538" s="112"/>
      <c r="BE538" s="112"/>
      <c r="BF538" s="112"/>
      <c r="BG538" s="112"/>
      <c r="BH538" s="112"/>
      <c r="BI538" s="112"/>
      <c r="BJ538" s="112"/>
      <c r="BK538" s="112"/>
      <c r="BL538" s="112"/>
      <c r="BM538" s="112"/>
      <c r="BN538" s="112"/>
      <c r="BO538" s="112"/>
      <c r="BP538" s="112"/>
      <c r="BQ538" s="112"/>
    </row>
    <row r="539" spans="13:69"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  <c r="Z539" s="112"/>
      <c r="AA539" s="112"/>
      <c r="AB539" s="112"/>
      <c r="AC539" s="112"/>
      <c r="AD539" s="112"/>
      <c r="AE539" s="112"/>
      <c r="AF539" s="112"/>
      <c r="AG539" s="112"/>
      <c r="AH539" s="112"/>
      <c r="AI539" s="112"/>
      <c r="AJ539" s="112"/>
      <c r="AK539" s="112"/>
      <c r="AL539" s="112"/>
      <c r="AM539" s="112"/>
      <c r="AN539" s="112"/>
      <c r="AO539" s="122"/>
      <c r="AP539" s="122"/>
      <c r="AQ539" s="122"/>
      <c r="AR539" s="122"/>
      <c r="AS539" s="122"/>
      <c r="AT539" s="112"/>
      <c r="AU539" s="112"/>
      <c r="AV539" s="112"/>
      <c r="AW539" s="112"/>
      <c r="AX539" s="112"/>
      <c r="AY539" s="112"/>
      <c r="AZ539" s="112"/>
      <c r="BA539" s="112"/>
      <c r="BB539" s="112"/>
      <c r="BC539" s="112"/>
      <c r="BD539" s="112"/>
      <c r="BE539" s="112"/>
      <c r="BF539" s="112"/>
      <c r="BG539" s="112"/>
      <c r="BH539" s="112"/>
      <c r="BI539" s="112"/>
      <c r="BJ539" s="112"/>
      <c r="BK539" s="112"/>
      <c r="BL539" s="112"/>
      <c r="BM539" s="112"/>
      <c r="BN539" s="112"/>
      <c r="BO539" s="112"/>
      <c r="BP539" s="112"/>
      <c r="BQ539" s="112"/>
    </row>
    <row r="540" spans="13:69"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  <c r="Z540" s="112"/>
      <c r="AA540" s="112"/>
      <c r="AB540" s="112"/>
      <c r="AC540" s="112"/>
      <c r="AD540" s="112"/>
      <c r="AE540" s="112"/>
      <c r="AF540" s="112"/>
      <c r="AG540" s="112"/>
      <c r="AH540" s="112"/>
      <c r="AI540" s="112"/>
      <c r="AJ540" s="112"/>
      <c r="AK540" s="112"/>
      <c r="AL540" s="112"/>
      <c r="AM540" s="112"/>
      <c r="AN540" s="112"/>
      <c r="AO540" s="122"/>
      <c r="AP540" s="122"/>
      <c r="AQ540" s="122"/>
      <c r="AR540" s="122"/>
      <c r="AS540" s="122"/>
      <c r="AT540" s="112"/>
      <c r="AU540" s="112"/>
      <c r="AV540" s="112"/>
      <c r="AW540" s="112"/>
      <c r="AX540" s="112"/>
      <c r="AY540" s="112"/>
      <c r="AZ540" s="112"/>
      <c r="BA540" s="112"/>
      <c r="BB540" s="112"/>
      <c r="BC540" s="112"/>
      <c r="BD540" s="112"/>
      <c r="BE540" s="112"/>
      <c r="BF540" s="112"/>
      <c r="BG540" s="112"/>
      <c r="BH540" s="112"/>
      <c r="BI540" s="112"/>
      <c r="BJ540" s="112"/>
      <c r="BK540" s="112"/>
      <c r="BL540" s="112"/>
      <c r="BM540" s="112"/>
      <c r="BN540" s="112"/>
      <c r="BO540" s="112"/>
      <c r="BP540" s="112"/>
      <c r="BQ540" s="112"/>
    </row>
    <row r="541" spans="13:69"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  <c r="Z541" s="112"/>
      <c r="AA541" s="112"/>
      <c r="AB541" s="112"/>
      <c r="AC541" s="112"/>
      <c r="AD541" s="112"/>
      <c r="AE541" s="112"/>
      <c r="AF541" s="112"/>
      <c r="AG541" s="112"/>
      <c r="AH541" s="112"/>
      <c r="AI541" s="112"/>
      <c r="AJ541" s="112"/>
      <c r="AK541" s="112"/>
      <c r="AL541" s="112"/>
      <c r="AM541" s="112"/>
      <c r="AN541" s="112"/>
      <c r="AO541" s="122"/>
      <c r="AP541" s="122"/>
      <c r="AQ541" s="122"/>
      <c r="AR541" s="122"/>
      <c r="AS541" s="122"/>
      <c r="AT541" s="112"/>
      <c r="AU541" s="112"/>
      <c r="AV541" s="112"/>
      <c r="AW541" s="112"/>
      <c r="AX541" s="112"/>
      <c r="AY541" s="112"/>
      <c r="AZ541" s="112"/>
      <c r="BA541" s="112"/>
      <c r="BB541" s="112"/>
      <c r="BC541" s="112"/>
      <c r="BD541" s="112"/>
      <c r="BE541" s="112"/>
      <c r="BF541" s="112"/>
      <c r="BG541" s="112"/>
      <c r="BH541" s="112"/>
      <c r="BI541" s="112"/>
      <c r="BJ541" s="112"/>
      <c r="BK541" s="112"/>
      <c r="BL541" s="112"/>
      <c r="BM541" s="112"/>
      <c r="BN541" s="112"/>
      <c r="BO541" s="112"/>
      <c r="BP541" s="112"/>
      <c r="BQ541" s="112"/>
    </row>
    <row r="542" spans="13:69"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  <c r="Z542" s="112"/>
      <c r="AA542" s="112"/>
      <c r="AB542" s="112"/>
      <c r="AC542" s="112"/>
      <c r="AD542" s="112"/>
      <c r="AE542" s="112"/>
      <c r="AF542" s="112"/>
      <c r="AG542" s="112"/>
      <c r="AH542" s="112"/>
      <c r="AI542" s="112"/>
      <c r="AJ542" s="112"/>
      <c r="AK542" s="112"/>
      <c r="AL542" s="112"/>
      <c r="AM542" s="112"/>
      <c r="AN542" s="112"/>
      <c r="AO542" s="122"/>
      <c r="AP542" s="122"/>
      <c r="AQ542" s="122"/>
      <c r="AR542" s="122"/>
      <c r="AS542" s="122"/>
      <c r="AT542" s="112"/>
      <c r="AU542" s="112"/>
      <c r="AV542" s="112"/>
      <c r="AW542" s="112"/>
      <c r="AX542" s="112"/>
      <c r="AY542" s="112"/>
      <c r="AZ542" s="112"/>
      <c r="BA542" s="112"/>
      <c r="BB542" s="112"/>
      <c r="BC542" s="112"/>
      <c r="BD542" s="112"/>
      <c r="BE542" s="112"/>
      <c r="BF542" s="112"/>
      <c r="BG542" s="112"/>
      <c r="BH542" s="112"/>
      <c r="BI542" s="112"/>
      <c r="BJ542" s="112"/>
      <c r="BK542" s="112"/>
      <c r="BL542" s="112"/>
      <c r="BM542" s="112"/>
      <c r="BN542" s="112"/>
      <c r="BO542" s="112"/>
      <c r="BP542" s="112"/>
      <c r="BQ542" s="112"/>
    </row>
    <row r="543" spans="13:69"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  <c r="Z543" s="112"/>
      <c r="AA543" s="112"/>
      <c r="AB543" s="112"/>
      <c r="AC543" s="112"/>
      <c r="AD543" s="112"/>
      <c r="AE543" s="112"/>
      <c r="AF543" s="112"/>
      <c r="AG543" s="112"/>
      <c r="AH543" s="112"/>
      <c r="AI543" s="112"/>
      <c r="AJ543" s="112"/>
      <c r="AK543" s="112"/>
      <c r="AL543" s="112"/>
      <c r="AM543" s="112"/>
      <c r="AN543" s="112"/>
      <c r="AO543" s="122"/>
      <c r="AP543" s="122"/>
      <c r="AQ543" s="122"/>
      <c r="AR543" s="122"/>
      <c r="AS543" s="122"/>
      <c r="AT543" s="112"/>
      <c r="AU543" s="112"/>
      <c r="AV543" s="112"/>
      <c r="AW543" s="112"/>
      <c r="AX543" s="112"/>
      <c r="AY543" s="112"/>
      <c r="AZ543" s="112"/>
      <c r="BA543" s="112"/>
      <c r="BB543" s="112"/>
      <c r="BC543" s="112"/>
      <c r="BD543" s="112"/>
      <c r="BE543" s="112"/>
      <c r="BF543" s="112"/>
      <c r="BG543" s="112"/>
      <c r="BH543" s="112"/>
      <c r="BI543" s="112"/>
      <c r="BJ543" s="112"/>
      <c r="BK543" s="112"/>
      <c r="BL543" s="112"/>
      <c r="BM543" s="112"/>
      <c r="BN543" s="112"/>
      <c r="BO543" s="112"/>
      <c r="BP543" s="112"/>
      <c r="BQ543" s="112"/>
    </row>
    <row r="544" spans="13:69"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  <c r="Z544" s="112"/>
      <c r="AA544" s="112"/>
      <c r="AB544" s="112"/>
      <c r="AC544" s="112"/>
      <c r="AD544" s="112"/>
      <c r="AE544" s="112"/>
      <c r="AF544" s="112"/>
      <c r="AG544" s="112"/>
      <c r="AH544" s="112"/>
      <c r="AI544" s="112"/>
      <c r="AJ544" s="112"/>
      <c r="AK544" s="112"/>
      <c r="AL544" s="112"/>
      <c r="AM544" s="112"/>
      <c r="AN544" s="112"/>
      <c r="AO544" s="122"/>
      <c r="AP544" s="122"/>
      <c r="AQ544" s="122"/>
      <c r="AR544" s="122"/>
      <c r="AS544" s="122"/>
      <c r="AT544" s="112"/>
      <c r="AU544" s="112"/>
      <c r="AV544" s="112"/>
      <c r="AW544" s="112"/>
      <c r="AX544" s="112"/>
      <c r="AY544" s="112"/>
      <c r="AZ544" s="112"/>
      <c r="BA544" s="112"/>
      <c r="BB544" s="112"/>
      <c r="BC544" s="112"/>
      <c r="BD544" s="112"/>
      <c r="BE544" s="112"/>
      <c r="BF544" s="112"/>
      <c r="BG544" s="112"/>
      <c r="BH544" s="112"/>
      <c r="BI544" s="112"/>
      <c r="BJ544" s="112"/>
      <c r="BK544" s="112"/>
      <c r="BL544" s="112"/>
      <c r="BM544" s="112"/>
      <c r="BN544" s="112"/>
      <c r="BO544" s="112"/>
      <c r="BP544" s="112"/>
      <c r="BQ544" s="112"/>
    </row>
    <row r="545" spans="13:69"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  <c r="Z545" s="112"/>
      <c r="AA545" s="112"/>
      <c r="AB545" s="112"/>
      <c r="AC545" s="112"/>
      <c r="AD545" s="112"/>
      <c r="AE545" s="112"/>
      <c r="AF545" s="112"/>
      <c r="AG545" s="112"/>
      <c r="AH545" s="112"/>
      <c r="AI545" s="112"/>
      <c r="AJ545" s="112"/>
      <c r="AK545" s="112"/>
      <c r="AL545" s="112"/>
      <c r="AM545" s="112"/>
      <c r="AN545" s="112"/>
      <c r="AO545" s="122"/>
      <c r="AP545" s="122"/>
      <c r="AQ545" s="122"/>
      <c r="AR545" s="122"/>
      <c r="AS545" s="122"/>
      <c r="AT545" s="112"/>
      <c r="AU545" s="112"/>
      <c r="AV545" s="112"/>
      <c r="AW545" s="112"/>
      <c r="AX545" s="112"/>
      <c r="AY545" s="112"/>
      <c r="AZ545" s="112"/>
      <c r="BA545" s="112"/>
      <c r="BB545" s="112"/>
      <c r="BC545" s="112"/>
      <c r="BD545" s="112"/>
      <c r="BE545" s="112"/>
      <c r="BF545" s="112"/>
      <c r="BG545" s="112"/>
      <c r="BH545" s="112"/>
      <c r="BI545" s="112"/>
      <c r="BJ545" s="112"/>
      <c r="BK545" s="112"/>
      <c r="BL545" s="112"/>
      <c r="BM545" s="112"/>
      <c r="BN545" s="112"/>
      <c r="BO545" s="112"/>
      <c r="BP545" s="112"/>
      <c r="BQ545" s="112"/>
    </row>
    <row r="546" spans="13:69"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  <c r="Z546" s="112"/>
      <c r="AA546" s="112"/>
      <c r="AB546" s="112"/>
      <c r="AC546" s="112"/>
      <c r="AD546" s="112"/>
      <c r="AE546" s="112"/>
      <c r="AF546" s="112"/>
      <c r="AG546" s="112"/>
      <c r="AH546" s="112"/>
      <c r="AI546" s="112"/>
      <c r="AJ546" s="112"/>
      <c r="AK546" s="112"/>
      <c r="AL546" s="112"/>
      <c r="AM546" s="112"/>
      <c r="AN546" s="112"/>
      <c r="AO546" s="122"/>
      <c r="AP546" s="122"/>
      <c r="AQ546" s="122"/>
      <c r="AR546" s="122"/>
      <c r="AS546" s="122"/>
      <c r="AT546" s="112"/>
      <c r="AU546" s="112"/>
      <c r="AV546" s="112"/>
      <c r="AW546" s="112"/>
      <c r="AX546" s="112"/>
      <c r="AY546" s="112"/>
      <c r="AZ546" s="112"/>
      <c r="BA546" s="112"/>
      <c r="BB546" s="112"/>
      <c r="BC546" s="112"/>
      <c r="BD546" s="112"/>
      <c r="BE546" s="112"/>
      <c r="BF546" s="112"/>
      <c r="BG546" s="112"/>
      <c r="BH546" s="112"/>
      <c r="BI546" s="112"/>
      <c r="BJ546" s="112"/>
      <c r="BK546" s="112"/>
      <c r="BL546" s="112"/>
      <c r="BM546" s="112"/>
      <c r="BN546" s="112"/>
      <c r="BO546" s="112"/>
      <c r="BP546" s="112"/>
      <c r="BQ546" s="112"/>
    </row>
    <row r="547" spans="13:69"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  <c r="Z547" s="112"/>
      <c r="AA547" s="112"/>
      <c r="AB547" s="112"/>
      <c r="AC547" s="112"/>
      <c r="AD547" s="112"/>
      <c r="AE547" s="112"/>
      <c r="AF547" s="112"/>
      <c r="AG547" s="112"/>
      <c r="AH547" s="112"/>
      <c r="AI547" s="112"/>
      <c r="AJ547" s="112"/>
      <c r="AK547" s="112"/>
      <c r="AL547" s="112"/>
      <c r="AM547" s="112"/>
      <c r="AN547" s="112"/>
      <c r="AO547" s="122"/>
      <c r="AP547" s="122"/>
      <c r="AQ547" s="122"/>
      <c r="AR547" s="122"/>
      <c r="AS547" s="122"/>
      <c r="AT547" s="112"/>
      <c r="AU547" s="112"/>
      <c r="AV547" s="112"/>
      <c r="AW547" s="112"/>
      <c r="AX547" s="112"/>
      <c r="AY547" s="112"/>
      <c r="AZ547" s="112"/>
      <c r="BA547" s="112"/>
      <c r="BB547" s="112"/>
      <c r="BC547" s="112"/>
      <c r="BD547" s="112"/>
      <c r="BE547" s="112"/>
      <c r="BF547" s="112"/>
      <c r="BG547" s="112"/>
      <c r="BH547" s="112"/>
      <c r="BI547" s="112"/>
      <c r="BJ547" s="112"/>
      <c r="BK547" s="112"/>
      <c r="BL547" s="112"/>
      <c r="BM547" s="112"/>
      <c r="BN547" s="112"/>
      <c r="BO547" s="112"/>
      <c r="BP547" s="112"/>
      <c r="BQ547" s="112"/>
    </row>
    <row r="548" spans="13:69"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  <c r="Z548" s="112"/>
      <c r="AA548" s="112"/>
      <c r="AB548" s="112"/>
      <c r="AC548" s="112"/>
      <c r="AD548" s="112"/>
      <c r="AE548" s="112"/>
      <c r="AF548" s="112"/>
      <c r="AG548" s="112"/>
      <c r="AH548" s="112"/>
      <c r="AI548" s="112"/>
      <c r="AJ548" s="112"/>
      <c r="AK548" s="112"/>
      <c r="AL548" s="112"/>
      <c r="AM548" s="112"/>
      <c r="AN548" s="112"/>
      <c r="AO548" s="122"/>
      <c r="AP548" s="122"/>
      <c r="AQ548" s="122"/>
      <c r="AR548" s="122"/>
      <c r="AS548" s="122"/>
      <c r="AT548" s="112"/>
      <c r="AU548" s="112"/>
      <c r="AV548" s="112"/>
      <c r="AW548" s="112"/>
      <c r="AX548" s="112"/>
      <c r="AY548" s="112"/>
      <c r="AZ548" s="112"/>
      <c r="BA548" s="112"/>
      <c r="BB548" s="112"/>
      <c r="BC548" s="112"/>
      <c r="BD548" s="112"/>
      <c r="BE548" s="112"/>
      <c r="BF548" s="112"/>
      <c r="BG548" s="112"/>
      <c r="BH548" s="112"/>
      <c r="BI548" s="112"/>
      <c r="BJ548" s="112"/>
      <c r="BK548" s="112"/>
      <c r="BL548" s="112"/>
      <c r="BM548" s="112"/>
      <c r="BN548" s="112"/>
      <c r="BO548" s="112"/>
      <c r="BP548" s="112"/>
      <c r="BQ548" s="112"/>
    </row>
    <row r="549" spans="13:69">
      <c r="AO549" s="1"/>
      <c r="AP549" s="1"/>
      <c r="AQ549" s="1"/>
      <c r="AR549" s="1"/>
      <c r="AS549" s="1"/>
    </row>
    <row r="550" spans="13:69">
      <c r="AO550" s="1"/>
      <c r="AP550" s="1"/>
      <c r="AQ550" s="1"/>
      <c r="AR550" s="1"/>
      <c r="AS550" s="1"/>
    </row>
    <row r="551" spans="13:69">
      <c r="AO551" s="1"/>
      <c r="AP551" s="1"/>
      <c r="AQ551" s="1"/>
      <c r="AR551" s="1"/>
      <c r="AS551" s="1"/>
    </row>
    <row r="552" spans="13:69">
      <c r="AO552" s="1"/>
      <c r="AP552" s="1"/>
      <c r="AQ552" s="1"/>
      <c r="AR552" s="1"/>
      <c r="AS552" s="1"/>
    </row>
    <row r="553" spans="13:69">
      <c r="AO553" s="1"/>
      <c r="AP553" s="1"/>
      <c r="AQ553" s="1"/>
      <c r="AR553" s="1"/>
      <c r="AS553" s="1"/>
    </row>
    <row r="554" spans="13:69">
      <c r="AO554" s="1"/>
      <c r="AP554" s="1"/>
      <c r="AQ554" s="1"/>
      <c r="AR554" s="1"/>
      <c r="AS554" s="1"/>
    </row>
    <row r="555" spans="13:69">
      <c r="AO555" s="1"/>
      <c r="AP555" s="1"/>
      <c r="AQ555" s="1"/>
      <c r="AR555" s="1"/>
      <c r="AS555" s="1"/>
    </row>
    <row r="556" spans="13:69">
      <c r="AO556" s="1"/>
      <c r="AP556" s="1"/>
      <c r="AQ556" s="1"/>
      <c r="AR556" s="1"/>
      <c r="AS556" s="1"/>
    </row>
  </sheetData>
  <sheetProtection password="CA54" sheet="1" objects="1" scenarios="1"/>
  <protectedRanges>
    <protectedRange sqref="K18:L18" name="Bereik13"/>
    <protectedRange sqref="E9:H9" name="Bereik1_2"/>
    <protectedRange sqref="E52:H52 E54:H54" name="Bereik8_1"/>
    <protectedRange sqref="I52:J52 I54:J54" name="Bereik12"/>
    <protectedRange sqref="E4:H8 E10:H12" name="Bereik1"/>
    <protectedRange sqref="E14" name="Bereik2"/>
    <protectedRange sqref="E17" name="Bereik3"/>
    <protectedRange sqref="E20:H21 E18:H18" name="Bereik4"/>
    <protectedRange sqref="D24:H47" name="Bereik5"/>
    <protectedRange sqref="D49:H51 D55:H55" name="Bereik6"/>
    <protectedRange sqref="I55 I24:I51" name="Bereik7"/>
    <protectedRange sqref="J24:J51 J55" name="Bereik8"/>
  </protectedRanges>
  <dataConsolidate/>
  <mergeCells count="126">
    <mergeCell ref="K18:L18"/>
    <mergeCell ref="I18:J18"/>
    <mergeCell ref="A14:D14"/>
    <mergeCell ref="E14:H14"/>
    <mergeCell ref="A15:D15"/>
    <mergeCell ref="E15:H15"/>
    <mergeCell ref="A17:D17"/>
    <mergeCell ref="E17:H17"/>
    <mergeCell ref="D16:I16"/>
    <mergeCell ref="A18:D18"/>
    <mergeCell ref="A16:B16"/>
    <mergeCell ref="F18:H18"/>
    <mergeCell ref="K41:L41"/>
    <mergeCell ref="E20:H20"/>
    <mergeCell ref="D32:H32"/>
    <mergeCell ref="E21:I21"/>
    <mergeCell ref="K17:L17"/>
    <mergeCell ref="A19:D19"/>
    <mergeCell ref="E19:H19"/>
    <mergeCell ref="K19:L19"/>
    <mergeCell ref="K23:L23"/>
    <mergeCell ref="K20:L20"/>
    <mergeCell ref="K21:L21"/>
    <mergeCell ref="A21:D21"/>
    <mergeCell ref="A22:D22"/>
    <mergeCell ref="A20:D20"/>
    <mergeCell ref="D27:H27"/>
    <mergeCell ref="K25:L25"/>
    <mergeCell ref="D28:H28"/>
    <mergeCell ref="D29:H29"/>
    <mergeCell ref="D26:H26"/>
    <mergeCell ref="K37:L37"/>
    <mergeCell ref="K38:L38"/>
    <mergeCell ref="K24:L24"/>
    <mergeCell ref="K27:L27"/>
    <mergeCell ref="K22:L22"/>
    <mergeCell ref="A58:I59"/>
    <mergeCell ref="D50:H50"/>
    <mergeCell ref="K34:L34"/>
    <mergeCell ref="K35:L35"/>
    <mergeCell ref="K36:L36"/>
    <mergeCell ref="K28:L28"/>
    <mergeCell ref="K29:L29"/>
    <mergeCell ref="K30:L30"/>
    <mergeCell ref="K31:L31"/>
    <mergeCell ref="K32:L32"/>
    <mergeCell ref="K33:L33"/>
    <mergeCell ref="D37:H37"/>
    <mergeCell ref="D38:H38"/>
    <mergeCell ref="D39:H39"/>
    <mergeCell ref="D40:H40"/>
    <mergeCell ref="D41:H41"/>
    <mergeCell ref="K48:L48"/>
    <mergeCell ref="D49:H49"/>
    <mergeCell ref="K49:L49"/>
    <mergeCell ref="D42:H42"/>
    <mergeCell ref="K59:L59"/>
    <mergeCell ref="K39:L39"/>
    <mergeCell ref="K40:L40"/>
    <mergeCell ref="D33:H33"/>
    <mergeCell ref="K50:L50"/>
    <mergeCell ref="K57:L57"/>
    <mergeCell ref="K56:L56"/>
    <mergeCell ref="A52:D52"/>
    <mergeCell ref="K52:L52"/>
    <mergeCell ref="A54:D54"/>
    <mergeCell ref="E54:I54"/>
    <mergeCell ref="K54:L54"/>
    <mergeCell ref="A57:I57"/>
    <mergeCell ref="E52:I52"/>
    <mergeCell ref="D44:H44"/>
    <mergeCell ref="D45:H45"/>
    <mergeCell ref="A48:C48"/>
    <mergeCell ref="A28:C28"/>
    <mergeCell ref="A37:C37"/>
    <mergeCell ref="A49:C50"/>
    <mergeCell ref="A44:C44"/>
    <mergeCell ref="D31:H31"/>
    <mergeCell ref="D34:H34"/>
    <mergeCell ref="D35:H35"/>
    <mergeCell ref="D36:H36"/>
    <mergeCell ref="D30:H30"/>
    <mergeCell ref="K58:L58"/>
    <mergeCell ref="A4:D4"/>
    <mergeCell ref="A5:D5"/>
    <mergeCell ref="A6:D6"/>
    <mergeCell ref="A9:D9"/>
    <mergeCell ref="A10:D10"/>
    <mergeCell ref="A11:D11"/>
    <mergeCell ref="I4:I6"/>
    <mergeCell ref="A24:C24"/>
    <mergeCell ref="A25:C25"/>
    <mergeCell ref="A26:C26"/>
    <mergeCell ref="A27:C27"/>
    <mergeCell ref="D46:H46"/>
    <mergeCell ref="D47:H47"/>
    <mergeCell ref="K42:L42"/>
    <mergeCell ref="K43:L43"/>
    <mergeCell ref="K44:L44"/>
    <mergeCell ref="K45:L45"/>
    <mergeCell ref="K46:L46"/>
    <mergeCell ref="K47:L47"/>
    <mergeCell ref="K26:L26"/>
    <mergeCell ref="D24:H24"/>
    <mergeCell ref="D25:H25"/>
    <mergeCell ref="D43:H43"/>
    <mergeCell ref="A1:L1"/>
    <mergeCell ref="A2:L2"/>
    <mergeCell ref="A3:L3"/>
    <mergeCell ref="I10:I12"/>
    <mergeCell ref="A12:D12"/>
    <mergeCell ref="E4:H4"/>
    <mergeCell ref="E5:H5"/>
    <mergeCell ref="E6:H6"/>
    <mergeCell ref="E7:H7"/>
    <mergeCell ref="E8:H8"/>
    <mergeCell ref="I7:I9"/>
    <mergeCell ref="A7:D7"/>
    <mergeCell ref="A8:D8"/>
    <mergeCell ref="J7:L7"/>
    <mergeCell ref="J8:L8"/>
    <mergeCell ref="J9:L9"/>
    <mergeCell ref="E11:H11"/>
    <mergeCell ref="E12:H12"/>
    <mergeCell ref="E9:H9"/>
    <mergeCell ref="E10:H10"/>
  </mergeCells>
  <dataValidations count="20">
    <dataValidation type="list" allowBlank="1" showInputMessage="1" showErrorMessage="1" sqref="D24:D33">
      <formula1>Vleessoorten</formula1>
    </dataValidation>
    <dataValidation type="list" allowBlank="1" showInputMessage="1" showErrorMessage="1" sqref="R22">
      <formula1>Aantal</formula1>
    </dataValidation>
    <dataValidation type="list" allowBlank="1" showInputMessage="1" showErrorMessage="1" sqref="E21">
      <formula1>$T$1:$T$6</formula1>
    </dataValidation>
    <dataValidation type="list" allowBlank="1" showInputMessage="1" showErrorMessage="1" sqref="E14:H14">
      <formula1>$AA$1:$AA$8</formula1>
    </dataValidation>
    <dataValidation type="list" allowBlank="1" showInputMessage="1" showErrorMessage="1" sqref="E17:H17">
      <formula1>$AA$11:$AA$19</formula1>
    </dataValidation>
    <dataValidation type="list" allowBlank="1" showInputMessage="1" showErrorMessage="1" sqref="I48">
      <formula1>$AK$1:$AK$108</formula1>
    </dataValidation>
    <dataValidation type="list" allowBlank="1" showInputMessage="1" showErrorMessage="1" sqref="D49:H51 D55:H55">
      <formula1>$T$16:$T$20</formula1>
    </dataValidation>
    <dataValidation type="list" showInputMessage="1" showErrorMessage="1" sqref="I42:I47">
      <formula1>$AL$1:$AL$33</formula1>
    </dataValidation>
    <dataValidation type="list" showInputMessage="1" showErrorMessage="1" sqref="I55 I51">
      <formula1>$AN$1:$AN$58</formula1>
    </dataValidation>
    <dataValidation type="list" showInputMessage="1" showErrorMessage="1" sqref="J54">
      <formula1>$BC$1:$BC$3</formula1>
    </dataValidation>
    <dataValidation type="list" showInputMessage="1" showErrorMessage="1" sqref="J52">
      <formula1>$AR$1:$AR$98</formula1>
    </dataValidation>
    <dataValidation type="list" showInputMessage="1" showErrorMessage="1" sqref="E52">
      <formula1>$T$9:$T$14</formula1>
    </dataValidation>
    <dataValidation type="list" showInputMessage="1" showErrorMessage="1" sqref="I49:I50">
      <formula1>$AN$1:$AN$53</formula1>
    </dataValidation>
    <dataValidation type="list" showInputMessage="1" showErrorMessage="1" sqref="I24:I33">
      <formula1>$AG$1:$AG$120</formula1>
    </dataValidation>
    <dataValidation type="list" allowBlank="1" showInputMessage="1" showErrorMessage="1" sqref="E9:H9">
      <formula1>$AS$1:$AS$357</formula1>
    </dataValidation>
    <dataValidation type="list" allowBlank="1" showInputMessage="1" showErrorMessage="1" sqref="D42:H47">
      <formula1>$Q$13:$Q$20</formula1>
    </dataValidation>
    <dataValidation type="list" allowBlank="1" showInputMessage="1" showErrorMessage="1" sqref="D34:H41">
      <formula1>$Q$1:$Q$12</formula1>
    </dataValidation>
    <dataValidation type="list" showInputMessage="1" showErrorMessage="1" sqref="I34:I41">
      <formula1>$AI$1:$AI$80</formula1>
    </dataValidation>
    <dataValidation type="list" allowBlank="1" showInputMessage="1" showErrorMessage="1" sqref="E10:H10">
      <formula1>$AD$1:$AD$4</formula1>
    </dataValidation>
    <dataValidation type="list" showInputMessage="1" showErrorMessage="1" sqref="E54:I54">
      <formula1>$AV$1:$AV$4</formula1>
    </dataValidation>
  </dataValidations>
  <hyperlinks>
    <hyperlink ref="A58:I59" r:id="rId1" display="mail het dan als bijlage naar info@voltafood.nl"/>
  </hyperlinks>
  <pageMargins left="0.43307086614173229" right="0.11811023622047245" top="0.11811023622047245" bottom="0.19685039370078741" header="0.11811023622047245" footer="0.19685039370078741"/>
  <pageSetup paperSize="9" scale="61" orientation="portrait" horizontalDpi="4294967293" verticalDpi="0" r:id="rId2"/>
  <ignoredErrors>
    <ignoredError sqref="S58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Blad1</vt:lpstr>
      <vt:lpstr>Blad2</vt:lpstr>
      <vt:lpstr>Blad3</vt:lpstr>
      <vt:lpstr>AANTALSTUKS</vt:lpstr>
      <vt:lpstr>Blad1!Afdrukbereik</vt:lpstr>
      <vt:lpstr>Vleessoorten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Harrie</dc:creator>
  <cp:lastModifiedBy>VOLTA</cp:lastModifiedBy>
  <cp:lastPrinted>2021-03-09T20:38:51Z</cp:lastPrinted>
  <dcterms:created xsi:type="dcterms:W3CDTF">2020-06-03T06:52:46Z</dcterms:created>
  <dcterms:modified xsi:type="dcterms:W3CDTF">2023-06-22T08:27:59Z</dcterms:modified>
</cp:coreProperties>
</file>